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2675" activeTab="0"/>
  </bookViews>
  <sheets>
    <sheet name="財宝チャンス" sheetId="1" r:id="rId1"/>
    <sheet name="お正月・クリスマスレベル" sheetId="2" r:id="rId2"/>
    <sheet name="お正月スロット統計＆アイテム一覧" sheetId="3" r:id="rId3"/>
    <sheet name="クリスマススロット統計＆アイテム一覧 " sheetId="4" r:id="rId4"/>
    <sheet name="お茶会レベル" sheetId="5" r:id="rId5"/>
    <sheet name="アリススロット統計＆アイテム一覧" sheetId="6" r:id="rId6"/>
  </sheets>
  <definedNames>
    <definedName name="_xlnm._FilterDatabase" localSheetId="0" hidden="1">'財宝チャンス'!$B$2:$G$2</definedName>
  </definedNames>
  <calcPr fullCalcOnLoad="1"/>
</workbook>
</file>

<file path=xl/sharedStrings.xml><?xml version="1.0" encoding="utf-8"?>
<sst xmlns="http://schemas.openxmlformats.org/spreadsheetml/2006/main" count="898" uniqueCount="429">
  <si>
    <t>【みん顔】アリスのティーパーティー統計データ</t>
  </si>
  <si>
    <t>お茶会レベル</t>
  </si>
  <si>
    <t>体力回復時間</t>
  </si>
  <si>
    <t>1時間</t>
  </si>
  <si>
    <t>到達経験AP</t>
  </si>
  <si>
    <t>ハンプティダンプティ</t>
  </si>
  <si>
    <t>4枚スロット</t>
  </si>
  <si>
    <t>レア度</t>
  </si>
  <si>
    <t>白のクイーン</t>
  </si>
  <si>
    <t>白のナイト</t>
  </si>
  <si>
    <t>ライオン</t>
  </si>
  <si>
    <t>赤のクイーン</t>
  </si>
  <si>
    <t>赤のキング</t>
  </si>
  <si>
    <t>赤のナイト</t>
  </si>
  <si>
    <t>合計</t>
  </si>
  <si>
    <t>ユニコーン</t>
  </si>
  <si>
    <t>毎日のアリスメダルボーナス</t>
  </si>
  <si>
    <t>次回レベルまでのAP</t>
  </si>
  <si>
    <t>女王になったアリス</t>
  </si>
  <si>
    <t>琥猫キティ</t>
  </si>
  <si>
    <t>お祝いアリスメダル</t>
  </si>
  <si>
    <t>3枚スロット</t>
  </si>
  <si>
    <t>1枚スロット</t>
  </si>
  <si>
    <t>2枚スロット</t>
  </si>
  <si>
    <t>ハートの王様</t>
  </si>
  <si>
    <t>時計の白ウサギ</t>
  </si>
  <si>
    <t>ハートのジャック</t>
  </si>
  <si>
    <t>4枚確率</t>
  </si>
  <si>
    <t>3枚確率</t>
  </si>
  <si>
    <t>2枚確率</t>
  </si>
  <si>
    <t>1枚確率</t>
  </si>
  <si>
    <t>キャタピラー</t>
  </si>
  <si>
    <t>大きくなったアリス</t>
  </si>
  <si>
    <t>居眠りヤマネ</t>
  </si>
  <si>
    <t>チェシャ猫</t>
  </si>
  <si>
    <t>セカンドスペード</t>
  </si>
  <si>
    <t>マドハッター</t>
  </si>
  <si>
    <t>4枚必要枚数</t>
  </si>
  <si>
    <t>3枚必要枚数</t>
  </si>
  <si>
    <t>2枚必要枚数</t>
  </si>
  <si>
    <t>1枚必要枚数</t>
  </si>
  <si>
    <t>アイテム1つ獲得するのに必要な平均枚数</t>
  </si>
  <si>
    <t>アイテム出現確率</t>
  </si>
  <si>
    <t>アイテム出現数</t>
  </si>
  <si>
    <t>アイテム名</t>
  </si>
  <si>
    <t>紅茶の葉5個</t>
  </si>
  <si>
    <t>アリスメダル1枚</t>
  </si>
  <si>
    <t>紅茶の葉15個</t>
  </si>
  <si>
    <t>DrinkMeとかかれた瓶</t>
  </si>
  <si>
    <t>時計ウサギのぬいぐるみ</t>
  </si>
  <si>
    <t>クリスタルスペード</t>
  </si>
  <si>
    <t>クリスタルダイヤ</t>
  </si>
  <si>
    <t>マッドハッターの帽子</t>
  </si>
  <si>
    <t>アリスの服</t>
  </si>
  <si>
    <t>アリスのアンティークティーテーブル</t>
  </si>
  <si>
    <t>アリスのアンティークチェアR</t>
  </si>
  <si>
    <t>アリスのアンティークチェアL</t>
  </si>
  <si>
    <t>EatMeとかかれたケーキ</t>
  </si>
  <si>
    <t>クリスタルクラブ</t>
  </si>
  <si>
    <t>クリスタルハート</t>
  </si>
  <si>
    <t>ファンタスティックジャック</t>
  </si>
  <si>
    <t>マッドハッターの服</t>
  </si>
  <si>
    <t>アリスのヘアバンド</t>
  </si>
  <si>
    <t>アリスのアンティークスタンドライド</t>
  </si>
  <si>
    <t>アリスのアンティークソファ</t>
  </si>
  <si>
    <t>女王様のパイ</t>
  </si>
  <si>
    <t>ファンタスティックキング</t>
  </si>
  <si>
    <t>ファンタスティッククイーン</t>
  </si>
  <si>
    <t>ハートの女王のドレス</t>
  </si>
  <si>
    <t>ハートの王様の服</t>
  </si>
  <si>
    <t>アリスの不思議な鏡(額)</t>
  </si>
  <si>
    <t>アリスのアンティークチェスト</t>
  </si>
  <si>
    <t>金のカギ</t>
  </si>
  <si>
    <t>アリスのお茶会セット</t>
  </si>
  <si>
    <t>イマジナリウムの鏡</t>
  </si>
  <si>
    <t>アリスのアンティークドレッサー</t>
  </si>
  <si>
    <t>ミニスカアリス</t>
  </si>
  <si>
    <t>双子のダムとディー</t>
  </si>
  <si>
    <t>マーチヘアー</t>
  </si>
  <si>
    <t>ハートの女王様</t>
  </si>
  <si>
    <t>アリス</t>
  </si>
  <si>
    <t>セブンスペード</t>
  </si>
  <si>
    <t>あかちゃんブタ</t>
  </si>
  <si>
    <t>フィフススペード</t>
  </si>
  <si>
    <t>ヒステリック公爵夫人</t>
  </si>
  <si>
    <t>小さくなったアリス</t>
  </si>
  <si>
    <t>置いた場合のLP（装備した場合のLP）</t>
  </si>
  <si>
    <t>備考</t>
  </si>
  <si>
    <t>取得後変化無し</t>
  </si>
  <si>
    <t>食べると経験値</t>
  </si>
  <si>
    <t>1個のみ取得可</t>
  </si>
  <si>
    <t>なし(なし)</t>
  </si>
  <si>
    <t>実績に基づく各スロットでのアイテム出現表</t>
  </si>
  <si>
    <t>1個のみ取得可。</t>
  </si>
  <si>
    <t>種類</t>
  </si>
  <si>
    <t>イベントアイテム</t>
  </si>
  <si>
    <t>食べ物</t>
  </si>
  <si>
    <t>置き物</t>
  </si>
  <si>
    <t>窓・額</t>
  </si>
  <si>
    <t>コスチューム</t>
  </si>
  <si>
    <t>ヘッドドレス</t>
  </si>
  <si>
    <t>600（-）</t>
  </si>
  <si>
    <t>650（-）</t>
  </si>
  <si>
    <t>680（-）</t>
  </si>
  <si>
    <t>720（-）</t>
  </si>
  <si>
    <t>550（-）</t>
  </si>
  <si>
    <t>725（-）</t>
  </si>
  <si>
    <t>520（-）</t>
  </si>
  <si>
    <t>450（-）</t>
  </si>
  <si>
    <t>580（-）</t>
  </si>
  <si>
    <t>30（0）</t>
  </si>
  <si>
    <t>60（0）</t>
  </si>
  <si>
    <t>150(-)</t>
  </si>
  <si>
    <t>種別</t>
  </si>
  <si>
    <t>小さくなったアリス</t>
  </si>
  <si>
    <t>※太文字は、出現確率が最も高いスロット</t>
  </si>
  <si>
    <t>※太文字は一番効率の良いスロット</t>
  </si>
  <si>
    <t>編集中</t>
  </si>
  <si>
    <t>売値</t>
  </si>
  <si>
    <t>4枚スロット※</t>
  </si>
  <si>
    <t>※は(公式からレア度が高くなると発表されていた11月30日以降のデータ)</t>
  </si>
  <si>
    <t>1時間10分</t>
  </si>
  <si>
    <t>2時間</t>
  </si>
  <si>
    <t>1時間55分</t>
  </si>
  <si>
    <t>1時間50分</t>
  </si>
  <si>
    <t>1時間45分</t>
  </si>
  <si>
    <t>マッドハッター</t>
  </si>
  <si>
    <t>1時間40分</t>
  </si>
  <si>
    <t>1時間35分</t>
  </si>
  <si>
    <t>1時間30分</t>
  </si>
  <si>
    <t>1時間25分</t>
  </si>
  <si>
    <t>1時間20分</t>
  </si>
  <si>
    <t>1時間15分</t>
  </si>
  <si>
    <t>購入みん＄</t>
  </si>
  <si>
    <t>【みん顔】クリスマスパーティー統計データ</t>
  </si>
  <si>
    <t>ジンジャーくん</t>
  </si>
  <si>
    <t>クリスマスツリー</t>
  </si>
  <si>
    <t>アオハナ</t>
  </si>
  <si>
    <t>オモチャの兵隊アンディ</t>
  </si>
  <si>
    <t>プレゼントボックス</t>
  </si>
  <si>
    <t>クリスマス楽団ストリン</t>
  </si>
  <si>
    <t>サンタクロース</t>
  </si>
  <si>
    <t>雪だるまコロロ</t>
  </si>
  <si>
    <t>LP</t>
  </si>
  <si>
    <t>人形数1</t>
  </si>
  <si>
    <t>人形数2</t>
  </si>
  <si>
    <t>クリスマスメダル1枚</t>
  </si>
  <si>
    <t>長靴いっぱいのお菓子</t>
  </si>
  <si>
    <t>サンタクロースの帽子</t>
  </si>
  <si>
    <t>サンタ服のくまちゃん</t>
  </si>
  <si>
    <t>大きなクリスマスツリー</t>
  </si>
  <si>
    <t>クリスマスの壁</t>
  </si>
  <si>
    <t>壁</t>
  </si>
  <si>
    <t>-</t>
  </si>
  <si>
    <t>全て</t>
  </si>
  <si>
    <t>アイテム必要数</t>
  </si>
  <si>
    <t>最初が肝心。惜しみなくメダルを使って、レベルを上げて体力回復速度を上げよう。</t>
  </si>
  <si>
    <t>七面鳥の丸焼き</t>
  </si>
  <si>
    <t>クリスマスローズの花束</t>
  </si>
  <si>
    <t>スノーマンの風船</t>
  </si>
  <si>
    <t>売れない</t>
  </si>
  <si>
    <t>食べると225経験値</t>
  </si>
  <si>
    <t>ボニーちゃん</t>
  </si>
  <si>
    <t>ピンクトナカイのコニー</t>
  </si>
  <si>
    <t>アカハナのスノー</t>
  </si>
  <si>
    <t>天使スピカ</t>
  </si>
  <si>
    <t>クリスマス楽団トーラン</t>
  </si>
  <si>
    <t>クリスマス楽団マーチ</t>
  </si>
  <si>
    <t>サンタ手伝いのメリー</t>
  </si>
  <si>
    <t>1時間5分</t>
  </si>
  <si>
    <t>アリスマスターのトロフィー</t>
  </si>
  <si>
    <t>アリスムーンのトロフィー</t>
  </si>
  <si>
    <t>アリスのトロフィー</t>
  </si>
  <si>
    <t>大雪だるまポロロ</t>
  </si>
  <si>
    <t>サンタ手伝いのクリス</t>
  </si>
  <si>
    <t>空飛ぶサンタクロース</t>
  </si>
  <si>
    <t>天使マリヤ</t>
  </si>
  <si>
    <t>クリスマスの窓</t>
  </si>
  <si>
    <t>1回だけ</t>
  </si>
  <si>
    <t>クリスマスの暖炉（額）</t>
  </si>
  <si>
    <t>サンタの空飛ぶ黄金のそり</t>
  </si>
  <si>
    <t>コンプリートまでに必要な各アイテム数</t>
  </si>
  <si>
    <t>コンプリートまでに必要な各アイテム数</t>
  </si>
  <si>
    <t>レア度1 プレゼントボックス 8 個</t>
  </si>
  <si>
    <t>レア度1 オモチャの兵隊アンディ 10 個</t>
  </si>
  <si>
    <t>レア度1 ジンジャーくん 12 個</t>
  </si>
  <si>
    <t>レア度2 クリスマスツリー 22 個</t>
  </si>
  <si>
    <t>レア度2 クリスマス楽団ストリン 12 個</t>
  </si>
  <si>
    <t>レア度2 クリスマス楽団トーラン 12 個</t>
  </si>
  <si>
    <t>レア度2 クリスマス楽団マーチ 5 個</t>
  </si>
  <si>
    <t>レア度3 雪だるまコロロ 35 個</t>
  </si>
  <si>
    <t>レア度3 アオハナ 50 個</t>
  </si>
  <si>
    <t>レア度3 アカハナのスノー 25 個</t>
  </si>
  <si>
    <t>レア度3 ボニーちゃん 30 個</t>
  </si>
  <si>
    <t>レア度4 サンタクロース 57 個</t>
  </si>
  <si>
    <t>レア度4 大雪だるまポロロ 22 個</t>
  </si>
  <si>
    <t>レア度4 ピンクトナカイのコニー 33 個</t>
  </si>
  <si>
    <t>レア度4 サンタ手伝いのクリス 20 個</t>
  </si>
  <si>
    <t>レア度5 天使スピカ 30 個</t>
  </si>
  <si>
    <t>レア度5 サンタ手伝いのメリー 18 個</t>
  </si>
  <si>
    <t>レア度5 天使マリヤ 18 個</t>
  </si>
  <si>
    <t>レア度5 空飛ぶサンタクロース 10 個</t>
  </si>
  <si>
    <t>実績に基づく各スロットでのアイテム出現表</t>
  </si>
  <si>
    <t>マイミクへのごちそう</t>
  </si>
  <si>
    <t>フライドポテト</t>
  </si>
  <si>
    <t>フライドチキン</t>
  </si>
  <si>
    <t>クリスマスシチュー</t>
  </si>
  <si>
    <t>ローストビーフ</t>
  </si>
  <si>
    <t>レベル13から体力回復速度は成長しなくなるので、無理してメダルを消費する必要は無い。</t>
  </si>
  <si>
    <t>取得時経験値</t>
  </si>
  <si>
    <t>買値</t>
  </si>
  <si>
    <t>置物</t>
  </si>
  <si>
    <t>窓</t>
  </si>
  <si>
    <t>額</t>
  </si>
  <si>
    <t>長靴いっぱいのお菓子</t>
  </si>
  <si>
    <t>サンタクロースの帽子</t>
  </si>
  <si>
    <t>サンタ服のくまちゃん</t>
  </si>
  <si>
    <t>大きなクリスマスツリー</t>
  </si>
  <si>
    <t>クリスマスの壁</t>
  </si>
  <si>
    <t>なりきり！サンタクロース</t>
  </si>
  <si>
    <t>クリスマスチキン</t>
  </si>
  <si>
    <t>クリスマスローズの花束</t>
  </si>
  <si>
    <t>クリスマスキャンドル</t>
  </si>
  <si>
    <t>スノーマンの風船</t>
  </si>
  <si>
    <t>なりきり！ミニスカサンタ</t>
  </si>
  <si>
    <t>サンタロッキングチェアR</t>
  </si>
  <si>
    <t>サンタロッキングチェアL</t>
  </si>
  <si>
    <t>クリスマスプレゼントテーブル</t>
  </si>
  <si>
    <t>ブラウンサンタベア</t>
  </si>
  <si>
    <t>クリスマスの窓</t>
  </si>
  <si>
    <t>クリスマスガーデンアーチ</t>
  </si>
  <si>
    <t>トゥインクルクリスマスツリー</t>
  </si>
  <si>
    <t>クリスマスチェスト</t>
  </si>
  <si>
    <t>クリスマスの暖炉（額）</t>
  </si>
  <si>
    <t>クリスマスソファ</t>
  </si>
  <si>
    <t>クリスマスドレッサー</t>
  </si>
  <si>
    <t>サンタの空飛ぶ黄金のそり</t>
  </si>
  <si>
    <t>増量後</t>
  </si>
  <si>
    <t>卯の祝い凧</t>
  </si>
  <si>
    <t>まねき猫のフク</t>
  </si>
  <si>
    <t>ウサギのエトちゃん</t>
  </si>
  <si>
    <t>福だるまゴロロ</t>
  </si>
  <si>
    <t>獅子舞のマイちゃん</t>
  </si>
  <si>
    <t>神主くん</t>
  </si>
  <si>
    <t>巫女ちゃん</t>
  </si>
  <si>
    <t>豊作の神 大黒さん</t>
  </si>
  <si>
    <t>商売繁盛 恵比寿さん</t>
  </si>
  <si>
    <t>-</t>
  </si>
  <si>
    <t>LP</t>
  </si>
  <si>
    <t>LP：</t>
  </si>
  <si>
    <t>ウサギの干支飾り</t>
  </si>
  <si>
    <t>お正月おせち</t>
  </si>
  <si>
    <t>お正月ウサギのぬいぐるみ</t>
  </si>
  <si>
    <t>お正月うさみみバンド</t>
  </si>
  <si>
    <t>打ち出の小づち</t>
  </si>
  <si>
    <t>門松</t>
  </si>
  <si>
    <t>お正月飾り</t>
  </si>
  <si>
    <t>お正月のゆか</t>
  </si>
  <si>
    <t>ウサギの招福羽子板</t>
  </si>
  <si>
    <t>新春祝いの4段たんす</t>
  </si>
  <si>
    <t>桜の金びょうぶ</t>
  </si>
  <si>
    <t>おせちのごちそうテーブル</t>
  </si>
  <si>
    <t>新春富士の窓</t>
  </si>
  <si>
    <t>花蝶の振袖</t>
  </si>
  <si>
    <t>紋付袴</t>
  </si>
  <si>
    <t>うさぎのえとかざり</t>
  </si>
  <si>
    <t>おしょうがつおせち</t>
  </si>
  <si>
    <t>おしょうがつうさぎのぬいぐるみ</t>
  </si>
  <si>
    <t>おしょうがつうさみみばんど</t>
  </si>
  <si>
    <t>うちでのこづち</t>
  </si>
  <si>
    <t>かどまつ</t>
  </si>
  <si>
    <t>おしょうがつかざり</t>
  </si>
  <si>
    <t>おしょうがつのゆか</t>
  </si>
  <si>
    <t>うさぎのしゅうふくはごいた</t>
  </si>
  <si>
    <t>しんしゅんいわいのよんだんたんす</t>
  </si>
  <si>
    <t>さくらのきんびょうぶ</t>
  </si>
  <si>
    <t>おせちのごちそうてーぶる</t>
  </si>
  <si>
    <t>しんしゅんふじのまど</t>
  </si>
  <si>
    <t>かちょうのふりそで</t>
  </si>
  <si>
    <t>もんつきはかま</t>
  </si>
  <si>
    <t>しちふくじんのたからぶね</t>
  </si>
  <si>
    <t>七福神の宝船</t>
  </si>
  <si>
    <t>お正月のかべ</t>
  </si>
  <si>
    <t>おしょうがつのかべ</t>
  </si>
  <si>
    <t>謹賀新年の額</t>
  </si>
  <si>
    <t>きんがしんねんのがく</t>
  </si>
  <si>
    <t>(</t>
  </si>
  <si>
    <t>)</t>
  </si>
  <si>
    <t>ふりがな</t>
  </si>
  <si>
    <t>必要なアイテム</t>
  </si>
  <si>
    <t>卯の祝い凧3個＋まねき猫のフク3個＋ウサギのエトちゃん3個</t>
  </si>
  <si>
    <t>まねき猫のフク3個＋福だるまゴロロ3個＋神主くん2個</t>
  </si>
  <si>
    <t>福だるまゴロロ4個＋神主くん3個＋巫女ちゃん2個</t>
  </si>
  <si>
    <t>ウサギのエトちゃん5個＋神主くん4個＋巫女ちゃん2個</t>
  </si>
  <si>
    <t>卯の祝い凧6個＋獅子舞のマイちゃん4個＋豊作の神 大黒さん2個</t>
  </si>
  <si>
    <t>まねき猫のフク7個＋福だるまゴロロ7個＋商売繁盛 恵比寿さん2個</t>
  </si>
  <si>
    <t>ウサギのエトちゃん6個＋神主くん4個＋商売繁盛 恵比寿さん1個</t>
  </si>
  <si>
    <t>獅子舞のマイちゃん5個＋巫女ちゃん5個＋豊作の神 大黒さん3個</t>
  </si>
  <si>
    <t>まねき猫のフク6個＋ウサギのエトちゃん8個＋学問の神　弁天さん2個</t>
  </si>
  <si>
    <t>獅子舞のマイちゃん5個＋神主くん5個＋豊作の神 大黒さん4個＋商売繁盛 恵比寿さん3個</t>
  </si>
  <si>
    <t>巫女ちゃん7個＋豊作の神 大黒さん3個＋学問の神　弁天さん2個</t>
  </si>
  <si>
    <t>巫女ちゃん8個＋豊作の神 大黒さん7個＋商売繁盛 恵比寿さん5個＋学問の神　弁天さん3個</t>
  </si>
  <si>
    <t>福だるまゴロロ7個＋獅子舞のマイちゃん7個＋商売繁盛 恵比寿さん5個＋学問の神　弁天さん4個</t>
  </si>
  <si>
    <t>巫女ちゃん8個＋商売繁盛 恵比寿さん6個＋学問の神　弁天さん5個</t>
  </si>
  <si>
    <t>神主くん9個＋豊作の神 大黒さん8個＋商売繁盛 恵比寿さん7個</t>
  </si>
  <si>
    <t>豊作の神 大黒さん7個＋商売繁盛 恵比寿さん7個＋学問の神　弁天さん7個</t>
  </si>
  <si>
    <t>鏡もち</t>
  </si>
  <si>
    <t>かがみもち</t>
  </si>
  <si>
    <t>コンプリートリスト　レア度3</t>
  </si>
  <si>
    <t>コンプリートリスト　レア度2</t>
  </si>
  <si>
    <t>コンプリートリスト　レア度1</t>
  </si>
  <si>
    <t>未調査</t>
  </si>
  <si>
    <t>レア</t>
  </si>
  <si>
    <t>学問の神 弁天さん</t>
  </si>
  <si>
    <t>※2は(公式で正月パーティが始まり、"レア度が高くなる"と表記が消えてからのデータ)</t>
  </si>
  <si>
    <t>LP：</t>
  </si>
  <si>
    <t>※1は(公式からレア度が高くなると発表されていた12月25日以降のデータ)</t>
  </si>
  <si>
    <t>なりきり！サンタクロース</t>
  </si>
  <si>
    <t>クリスマスチキン</t>
  </si>
  <si>
    <t>クリスマスキャンドル</t>
  </si>
  <si>
    <t>なりきり！ミニスカサンタ</t>
  </si>
  <si>
    <t>サンタロッキングチェアR</t>
  </si>
  <si>
    <t>サンタロッキングチェアL</t>
  </si>
  <si>
    <t>クリスマスプレゼントテーブル</t>
  </si>
  <si>
    <t>ブラウンサンタベア</t>
  </si>
  <si>
    <t>クリスマスガーデンアーチ</t>
  </si>
  <si>
    <t>トゥインクルクリスマスツリー</t>
  </si>
  <si>
    <t>クリスマスチェスト</t>
  </si>
  <si>
    <t>クリスマスソファ</t>
  </si>
  <si>
    <t>クリスマスドレッサー</t>
  </si>
  <si>
    <t>イベントアイテム</t>
  </si>
  <si>
    <t>ヘッドドレス</t>
  </si>
  <si>
    <t>コスチューム</t>
  </si>
  <si>
    <t>置いた場合のLP（装備した場合のLP）</t>
  </si>
  <si>
    <t>なし(なし)</t>
  </si>
  <si>
    <t>150(-)</t>
  </si>
  <si>
    <t>30（0）</t>
  </si>
  <si>
    <t>550（-）</t>
  </si>
  <si>
    <t>625（-）</t>
  </si>
  <si>
    <t>29（0）</t>
  </si>
  <si>
    <t>売値</t>
  </si>
  <si>
    <t>LP</t>
  </si>
  <si>
    <t>-</t>
  </si>
  <si>
    <t>プレゼントボックス</t>
  </si>
  <si>
    <t>ジンジャーくん</t>
  </si>
  <si>
    <t>-</t>
  </si>
  <si>
    <t>クリスマスツリー</t>
  </si>
  <si>
    <t>クリスマス楽団ストリン</t>
  </si>
  <si>
    <t>クリスマス楽団トーラン</t>
  </si>
  <si>
    <t>クリスマス楽団マーチ</t>
  </si>
  <si>
    <t>アオハナ</t>
  </si>
  <si>
    <t>アカハナのスノー</t>
  </si>
  <si>
    <t>ボニーちゃん</t>
  </si>
  <si>
    <t>サンタクロース</t>
  </si>
  <si>
    <t>ピンクトナカイのコニー</t>
  </si>
  <si>
    <t>3枚スロ</t>
  </si>
  <si>
    <t>2枚スロ</t>
  </si>
  <si>
    <t>1枚スロ</t>
  </si>
  <si>
    <t>3枚スロ※2</t>
  </si>
  <si>
    <t>3枚スロ※1</t>
  </si>
  <si>
    <t>メダル枚数</t>
  </si>
  <si>
    <t>メダル1枚数当たりのみん＄価格</t>
  </si>
  <si>
    <t>増量前</t>
  </si>
  <si>
    <t>-</t>
  </si>
  <si>
    <t>5000G</t>
  </si>
  <si>
    <t>4000G</t>
  </si>
  <si>
    <t>2000G</t>
  </si>
  <si>
    <t>3000G</t>
  </si>
  <si>
    <t>3枚スロ</t>
  </si>
  <si>
    <t>3枚スロ</t>
  </si>
  <si>
    <t>3枚スロ※</t>
  </si>
  <si>
    <t>※は(公式からレア度が高くなると発表されていた2011年1月7日以降のデータ)</t>
  </si>
  <si>
    <t>3枚スロ※2</t>
  </si>
  <si>
    <t>3枚スロ※1</t>
  </si>
  <si>
    <t>2枚スロ</t>
  </si>
  <si>
    <t>1枚スロ</t>
  </si>
  <si>
    <t>個</t>
  </si>
  <si>
    <t>2枚スロットが登場する。</t>
  </si>
  <si>
    <t>3枚スロットが登場する。</t>
  </si>
  <si>
    <t>4枚スロットが登場する。</t>
  </si>
  <si>
    <t>2枚スロット（サンタスロット）が登場する。</t>
  </si>
  <si>
    <r>
      <t>3</t>
    </r>
    <r>
      <rPr>
        <sz val="11"/>
        <rFont val="ＭＳ Ｐゴシック"/>
        <family val="3"/>
      </rPr>
      <t>枚スロット（ホーリースロット）が登場する。</t>
    </r>
  </si>
  <si>
    <t>お祝いメダル</t>
  </si>
  <si>
    <t>毎日のメダルボーナス</t>
  </si>
  <si>
    <t>到達経験NP</t>
  </si>
  <si>
    <t>次回レベルまでのNP</t>
  </si>
  <si>
    <t>お正月レベル</t>
  </si>
  <si>
    <t>200G</t>
  </si>
  <si>
    <t>6000G</t>
  </si>
  <si>
    <t>-</t>
  </si>
  <si>
    <t>大きな銀貨</t>
  </si>
  <si>
    <t>大きな金貨</t>
  </si>
  <si>
    <t>600G</t>
  </si>
  <si>
    <t>120LP</t>
  </si>
  <si>
    <t>50P</t>
  </si>
  <si>
    <t>1000G</t>
  </si>
  <si>
    <t>200LP</t>
  </si>
  <si>
    <t>呪われた海賊の銀貨</t>
  </si>
  <si>
    <t>700G</t>
  </si>
  <si>
    <t>1LP</t>
  </si>
  <si>
    <t>呪われた海賊の金貨</t>
  </si>
  <si>
    <t>1100G</t>
  </si>
  <si>
    <t>山盛りの銀貨</t>
  </si>
  <si>
    <t>1200G</t>
  </si>
  <si>
    <t>180LP</t>
  </si>
  <si>
    <t>山盛りの金貨</t>
  </si>
  <si>
    <t>2000G</t>
  </si>
  <si>
    <t>300LP</t>
  </si>
  <si>
    <t>80P</t>
  </si>
  <si>
    <t>銀貨の宝ばこ</t>
  </si>
  <si>
    <t>3000G</t>
  </si>
  <si>
    <t>金貨の宝ばこ</t>
  </si>
  <si>
    <t>5000G</t>
  </si>
  <si>
    <t>500LP</t>
  </si>
  <si>
    <t>150P</t>
  </si>
  <si>
    <t>隠し財宝(銀)</t>
  </si>
  <si>
    <t>[[調査中]]</t>
  </si>
  <si>
    <t>420LP</t>
  </si>
  <si>
    <t>海賊の財宝(金)</t>
  </si>
  <si>
    <t>700LP</t>
  </si>
  <si>
    <t>呪われた海賊の財宝</t>
  </si>
  <si>
    <t>11000G</t>
  </si>
  <si>
    <t>500P</t>
  </si>
  <si>
    <t>王家の秘宝</t>
  </si>
  <si>
    <t>750LP</t>
  </si>
  <si>
    <t>NP3003：</t>
  </si>
  <si>
    <t>NP7099：</t>
  </si>
  <si>
    <t>NP2758：</t>
  </si>
  <si>
    <r>
      <t>[</t>
    </r>
    <r>
      <rPr>
        <sz val="11"/>
        <rFont val="ＭＳ Ｐゴシック"/>
        <family val="3"/>
      </rPr>
      <t>[未調査]]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</si>
</sst>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>
      <left style="thin"/>
      <right style="thin"/>
      <top style="medium"/>
      <bottom style="medium"/>
      <diagonal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/>
    </xf>
    <xf numFmtId="10" fontId="0" fillId="0" borderId="11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10" fontId="0" fillId="0" borderId="12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0" fontId="0" fillId="0" borderId="14" xfId="0" applyFill="1" applyBorder="1" applyAlignment="1">
      <alignment/>
    </xf>
    <xf numFmtId="10" fontId="0" fillId="0" borderId="13" xfId="0" applyNumberFormat="1" applyFill="1" applyBorder="1" applyAlignment="1">
      <alignment/>
    </xf>
    <xf numFmtId="10" fontId="0" fillId="0" borderId="14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0" fontId="0" fillId="4" borderId="16" xfId="0" applyFill="1" applyBorder="1" applyAlignment="1">
      <alignment horizontal="right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4" xfId="0" applyFill="1" applyBorder="1" applyAlignment="1">
      <alignment/>
    </xf>
    <xf numFmtId="0" fontId="0" fillId="3" borderId="17" xfId="0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3" borderId="11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23" xfId="0" applyFill="1" applyBorder="1" applyAlignment="1">
      <alignment/>
    </xf>
    <xf numFmtId="0" fontId="0" fillId="8" borderId="16" xfId="0" applyFill="1" applyBorder="1" applyAlignment="1">
      <alignment horizontal="right"/>
    </xf>
    <xf numFmtId="0" fontId="0" fillId="8" borderId="17" xfId="0" applyFill="1" applyBorder="1" applyAlignment="1">
      <alignment horizontal="right"/>
    </xf>
    <xf numFmtId="0" fontId="0" fillId="8" borderId="18" xfId="0" applyFill="1" applyBorder="1" applyAlignment="1">
      <alignment horizontal="right"/>
    </xf>
    <xf numFmtId="0" fontId="0" fillId="8" borderId="19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0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4" xfId="0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7" xfId="0" applyFill="1" applyBorder="1" applyAlignment="1">
      <alignment/>
    </xf>
    <xf numFmtId="0" fontId="0" fillId="8" borderId="28" xfId="0" applyFill="1" applyBorder="1" applyAlignment="1">
      <alignment/>
    </xf>
    <xf numFmtId="0" fontId="0" fillId="8" borderId="29" xfId="0" applyFill="1" applyBorder="1" applyAlignment="1">
      <alignment/>
    </xf>
    <xf numFmtId="0" fontId="0" fillId="4" borderId="10" xfId="0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10" fontId="4" fillId="0" borderId="12" xfId="0" applyNumberFormat="1" applyFont="1" applyFill="1" applyBorder="1" applyAlignment="1">
      <alignment/>
    </xf>
    <xf numFmtId="10" fontId="4" fillId="0" borderId="13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176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4" borderId="31" xfId="0" applyFill="1" applyBorder="1" applyAlignment="1">
      <alignment horizontal="right"/>
    </xf>
    <xf numFmtId="0" fontId="0" fillId="3" borderId="32" xfId="0" applyFill="1" applyBorder="1" applyAlignment="1">
      <alignment horizontal="right"/>
    </xf>
    <xf numFmtId="0" fontId="0" fillId="3" borderId="33" xfId="0" applyFill="1" applyBorder="1" applyAlignment="1">
      <alignment horizontal="right"/>
    </xf>
    <xf numFmtId="0" fontId="0" fillId="3" borderId="34" xfId="0" applyFill="1" applyBorder="1" applyAlignment="1">
      <alignment horizontal="right"/>
    </xf>
    <xf numFmtId="0" fontId="0" fillId="3" borderId="31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5" fillId="8" borderId="11" xfId="0" applyFont="1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0" fontId="0" fillId="3" borderId="32" xfId="0" applyFont="1" applyFill="1" applyBorder="1" applyAlignment="1">
      <alignment horizontal="right"/>
    </xf>
    <xf numFmtId="10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3" borderId="33" xfId="0" applyFont="1" applyFill="1" applyBorder="1" applyAlignment="1">
      <alignment horizontal="right"/>
    </xf>
    <xf numFmtId="10" fontId="0" fillId="0" borderId="12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0" fontId="0" fillId="3" borderId="34" xfId="0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horizontal="left"/>
    </xf>
    <xf numFmtId="0" fontId="0" fillId="4" borderId="25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8" borderId="18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35" xfId="0" applyFill="1" applyBorder="1" applyAlignment="1">
      <alignment horizontal="right"/>
    </xf>
    <xf numFmtId="0" fontId="0" fillId="0" borderId="36" xfId="0" applyFill="1" applyBorder="1" applyAlignment="1">
      <alignment/>
    </xf>
    <xf numFmtId="0" fontId="0" fillId="3" borderId="37" xfId="0" applyFill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0" fontId="0" fillId="0" borderId="36" xfId="0" applyNumberFormat="1" applyFont="1" applyFill="1" applyBorder="1" applyAlignment="1">
      <alignment/>
    </xf>
    <xf numFmtId="176" fontId="0" fillId="0" borderId="36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4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0" fontId="0" fillId="3" borderId="38" xfId="0" applyFill="1" applyBorder="1" applyAlignment="1">
      <alignment horizontal="right"/>
    </xf>
    <xf numFmtId="0" fontId="0" fillId="0" borderId="30" xfId="0" applyFont="1" applyFill="1" applyBorder="1" applyAlignment="1">
      <alignment/>
    </xf>
    <xf numFmtId="10" fontId="0" fillId="0" borderId="30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0" fontId="0" fillId="3" borderId="39" xfId="0" applyFill="1" applyBorder="1" applyAlignment="1">
      <alignment horizontal="right"/>
    </xf>
    <xf numFmtId="0" fontId="0" fillId="0" borderId="40" xfId="0" applyFill="1" applyBorder="1" applyAlignment="1">
      <alignment/>
    </xf>
    <xf numFmtId="0" fontId="5" fillId="8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3" borderId="41" xfId="0" applyFont="1" applyFill="1" applyBorder="1" applyAlignment="1">
      <alignment horizontal="right"/>
    </xf>
    <xf numFmtId="0" fontId="0" fillId="3" borderId="41" xfId="0" applyFill="1" applyBorder="1" applyAlignment="1">
      <alignment horizontal="right"/>
    </xf>
    <xf numFmtId="0" fontId="0" fillId="3" borderId="32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0" fillId="8" borderId="42" xfId="0" applyFill="1" applyBorder="1" applyAlignment="1">
      <alignment/>
    </xf>
    <xf numFmtId="0" fontId="0" fillId="8" borderId="42" xfId="0" applyFont="1" applyFill="1" applyBorder="1" applyAlignment="1">
      <alignment/>
    </xf>
    <xf numFmtId="0" fontId="0" fillId="4" borderId="43" xfId="0" applyFont="1" applyFill="1" applyBorder="1" applyAlignment="1">
      <alignment/>
    </xf>
    <xf numFmtId="0" fontId="0" fillId="4" borderId="44" xfId="0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8" borderId="33" xfId="0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0" fontId="0" fillId="0" borderId="17" xfId="0" applyNumberFormat="1" applyFont="1" applyFill="1" applyBorder="1" applyAlignment="1">
      <alignment/>
    </xf>
    <xf numFmtId="10" fontId="0" fillId="0" borderId="21" xfId="0" applyNumberFormat="1" applyFont="1" applyFill="1" applyBorder="1" applyAlignment="1">
      <alignment/>
    </xf>
    <xf numFmtId="10" fontId="0" fillId="0" borderId="18" xfId="0" applyNumberFormat="1" applyFont="1" applyFill="1" applyBorder="1" applyAlignment="1">
      <alignment/>
    </xf>
    <xf numFmtId="10" fontId="0" fillId="0" borderId="22" xfId="0" applyNumberFormat="1" applyFont="1" applyFill="1" applyBorder="1" applyAlignment="1">
      <alignment/>
    </xf>
    <xf numFmtId="10" fontId="0" fillId="0" borderId="19" xfId="0" applyNumberFormat="1" applyFont="1" applyFill="1" applyBorder="1" applyAlignment="1">
      <alignment/>
    </xf>
    <xf numFmtId="10" fontId="0" fillId="0" borderId="23" xfId="0" applyNumberFormat="1" applyFont="1" applyFill="1" applyBorder="1" applyAlignment="1">
      <alignment/>
    </xf>
    <xf numFmtId="10" fontId="0" fillId="0" borderId="38" xfId="0" applyNumberFormat="1" applyFont="1" applyFill="1" applyBorder="1" applyAlignment="1">
      <alignment/>
    </xf>
    <xf numFmtId="10" fontId="0" fillId="0" borderId="50" xfId="0" applyNumberFormat="1" applyFont="1" applyFill="1" applyBorder="1" applyAlignment="1">
      <alignment/>
    </xf>
    <xf numFmtId="10" fontId="0" fillId="0" borderId="35" xfId="0" applyNumberFormat="1" applyFont="1" applyFill="1" applyBorder="1" applyAlignment="1">
      <alignment/>
    </xf>
    <xf numFmtId="10" fontId="0" fillId="0" borderId="51" xfId="0" applyNumberFormat="1" applyFont="1" applyFill="1" applyBorder="1" applyAlignment="1">
      <alignment/>
    </xf>
    <xf numFmtId="10" fontId="0" fillId="0" borderId="16" xfId="0" applyNumberFormat="1" applyFont="1" applyFill="1" applyBorder="1" applyAlignment="1">
      <alignment/>
    </xf>
    <xf numFmtId="10" fontId="0" fillId="0" borderId="15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176" fontId="0" fillId="0" borderId="21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/>
    </xf>
    <xf numFmtId="176" fontId="0" fillId="0" borderId="23" xfId="0" applyNumberFormat="1" applyFont="1" applyFill="1" applyBorder="1" applyAlignment="1">
      <alignment/>
    </xf>
    <xf numFmtId="176" fontId="0" fillId="0" borderId="38" xfId="0" applyNumberFormat="1" applyFont="1" applyFill="1" applyBorder="1" applyAlignment="1">
      <alignment/>
    </xf>
    <xf numFmtId="176" fontId="0" fillId="0" borderId="50" xfId="0" applyNumberFormat="1" applyFont="1" applyFill="1" applyBorder="1" applyAlignment="1">
      <alignment/>
    </xf>
    <xf numFmtId="176" fontId="0" fillId="0" borderId="35" xfId="0" applyNumberFormat="1" applyFont="1" applyFill="1" applyBorder="1" applyAlignment="1">
      <alignment/>
    </xf>
    <xf numFmtId="176" fontId="0" fillId="0" borderId="51" xfId="0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/>
    </xf>
    <xf numFmtId="0" fontId="0" fillId="4" borderId="52" xfId="0" applyFill="1" applyBorder="1" applyAlignment="1">
      <alignment horizontal="right"/>
    </xf>
    <xf numFmtId="0" fontId="0" fillId="4" borderId="53" xfId="0" applyFill="1" applyBorder="1" applyAlignment="1">
      <alignment/>
    </xf>
    <xf numFmtId="0" fontId="0" fillId="4" borderId="54" xfId="0" applyFill="1" applyBorder="1" applyAlignment="1">
      <alignment horizontal="right"/>
    </xf>
    <xf numFmtId="0" fontId="0" fillId="4" borderId="55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76" fontId="0" fillId="4" borderId="16" xfId="0" applyNumberFormat="1" applyFill="1" applyBorder="1" applyAlignment="1">
      <alignment/>
    </xf>
    <xf numFmtId="176" fontId="0" fillId="4" borderId="14" xfId="0" applyNumberFormat="1" applyFill="1" applyBorder="1" applyAlignment="1">
      <alignment/>
    </xf>
    <xf numFmtId="176" fontId="0" fillId="4" borderId="15" xfId="0" applyNumberFormat="1" applyFill="1" applyBorder="1" applyAlignment="1">
      <alignment/>
    </xf>
    <xf numFmtId="0" fontId="0" fillId="4" borderId="58" xfId="0" applyFill="1" applyBorder="1" applyAlignment="1">
      <alignment/>
    </xf>
    <xf numFmtId="0" fontId="0" fillId="0" borderId="59" xfId="0" applyBorder="1" applyAlignment="1">
      <alignment/>
    </xf>
    <xf numFmtId="0" fontId="0" fillId="4" borderId="48" xfId="0" applyFill="1" applyBorder="1" applyAlignment="1">
      <alignment/>
    </xf>
    <xf numFmtId="0" fontId="0" fillId="0" borderId="0" xfId="0" applyAlignment="1">
      <alignment/>
    </xf>
    <xf numFmtId="0" fontId="0" fillId="4" borderId="44" xfId="0" applyFont="1" applyFill="1" applyBorder="1" applyAlignment="1">
      <alignment horizontal="center"/>
    </xf>
    <xf numFmtId="0" fontId="0" fillId="0" borderId="36" xfId="0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0" fillId="4" borderId="55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4" borderId="44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4" borderId="44" xfId="0" applyFont="1" applyFill="1" applyBorder="1" applyAlignment="1">
      <alignment horizontal="left"/>
    </xf>
    <xf numFmtId="0" fontId="0" fillId="4" borderId="44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"/>
  <sheetViews>
    <sheetView tabSelected="1" zoomScalePageLayoutView="0" workbookViewId="0" topLeftCell="A1">
      <selection activeCell="B16" sqref="B16"/>
    </sheetView>
  </sheetViews>
  <sheetFormatPr defaultColWidth="9.00390625" defaultRowHeight="13.5"/>
  <cols>
    <col min="2" max="2" width="19.125" style="0" bestFit="1" customWidth="1"/>
    <col min="3" max="4" width="7.75390625" style="0" bestFit="1" customWidth="1"/>
    <col min="5" max="5" width="6.125" style="0" bestFit="1" customWidth="1"/>
    <col min="6" max="6" width="16.125" style="0" bestFit="1" customWidth="1"/>
    <col min="7" max="7" width="7.75390625" style="0" bestFit="1" customWidth="1"/>
  </cols>
  <sheetData>
    <row r="2" spans="2:7" ht="13.5">
      <c r="B2" s="185" t="s">
        <v>44</v>
      </c>
      <c r="C2" s="185" t="s">
        <v>210</v>
      </c>
      <c r="D2" s="185" t="s">
        <v>118</v>
      </c>
      <c r="E2" s="185" t="s">
        <v>143</v>
      </c>
      <c r="F2" s="185" t="s">
        <v>209</v>
      </c>
      <c r="G2" s="185" t="s">
        <v>87</v>
      </c>
    </row>
    <row r="3" spans="2:7" ht="13.5">
      <c r="B3" s="3" t="s">
        <v>390</v>
      </c>
      <c r="C3" s="3" t="s">
        <v>153</v>
      </c>
      <c r="D3" s="3" t="s">
        <v>392</v>
      </c>
      <c r="E3" s="3" t="s">
        <v>393</v>
      </c>
      <c r="F3" s="3" t="s">
        <v>394</v>
      </c>
      <c r="G3" s="184"/>
    </row>
    <row r="4" spans="2:7" ht="13.5">
      <c r="B4" s="3" t="s">
        <v>391</v>
      </c>
      <c r="C4" s="3" t="s">
        <v>153</v>
      </c>
      <c r="D4" s="3" t="s">
        <v>395</v>
      </c>
      <c r="E4" s="3" t="s">
        <v>396</v>
      </c>
      <c r="F4" s="3" t="s">
        <v>394</v>
      </c>
      <c r="G4" s="184"/>
    </row>
    <row r="5" spans="2:7" ht="13.5">
      <c r="B5" s="3" t="s">
        <v>397</v>
      </c>
      <c r="C5" s="3" t="s">
        <v>153</v>
      </c>
      <c r="D5" s="3" t="s">
        <v>398</v>
      </c>
      <c r="E5" s="3" t="s">
        <v>399</v>
      </c>
      <c r="F5" s="3" t="s">
        <v>394</v>
      </c>
      <c r="G5" s="184"/>
    </row>
    <row r="6" spans="2:7" ht="13.5">
      <c r="B6" s="3" t="s">
        <v>400</v>
      </c>
      <c r="C6" s="3" t="s">
        <v>153</v>
      </c>
      <c r="D6" s="3" t="s">
        <v>401</v>
      </c>
      <c r="E6" s="3" t="s">
        <v>399</v>
      </c>
      <c r="F6" s="3" t="s">
        <v>394</v>
      </c>
      <c r="G6" s="184"/>
    </row>
    <row r="7" spans="2:7" ht="13.5">
      <c r="B7" s="3" t="s">
        <v>402</v>
      </c>
      <c r="C7" s="3" t="s">
        <v>153</v>
      </c>
      <c r="D7" s="3" t="s">
        <v>403</v>
      </c>
      <c r="E7" s="3" t="s">
        <v>404</v>
      </c>
      <c r="F7" s="3" t="s">
        <v>394</v>
      </c>
      <c r="G7" s="3"/>
    </row>
    <row r="8" spans="2:7" ht="13.5">
      <c r="B8" s="3" t="s">
        <v>405</v>
      </c>
      <c r="C8" s="3" t="s">
        <v>389</v>
      </c>
      <c r="D8" s="3" t="s">
        <v>406</v>
      </c>
      <c r="E8" s="3" t="s">
        <v>407</v>
      </c>
      <c r="F8" s="3" t="s">
        <v>408</v>
      </c>
      <c r="G8" s="3"/>
    </row>
    <row r="9" spans="2:7" ht="13.5">
      <c r="B9" s="3" t="s">
        <v>409</v>
      </c>
      <c r="C9" s="3" t="s">
        <v>389</v>
      </c>
      <c r="D9" s="3" t="s">
        <v>410</v>
      </c>
      <c r="E9" s="3" t="s">
        <v>407</v>
      </c>
      <c r="F9" s="3" t="s">
        <v>394</v>
      </c>
      <c r="G9" s="3"/>
    </row>
    <row r="10" spans="2:7" ht="13.5">
      <c r="B10" s="3" t="s">
        <v>411</v>
      </c>
      <c r="C10" s="3" t="s">
        <v>389</v>
      </c>
      <c r="D10" s="3" t="s">
        <v>412</v>
      </c>
      <c r="E10" s="3" t="s">
        <v>413</v>
      </c>
      <c r="F10" s="3" t="s">
        <v>414</v>
      </c>
      <c r="G10" s="3"/>
    </row>
    <row r="11" spans="2:7" ht="13.5">
      <c r="B11" s="3" t="s">
        <v>415</v>
      </c>
      <c r="C11" s="3" t="s">
        <v>389</v>
      </c>
      <c r="D11" s="3" t="s">
        <v>416</v>
      </c>
      <c r="E11" s="3" t="s">
        <v>417</v>
      </c>
      <c r="F11" s="3" t="s">
        <v>416</v>
      </c>
      <c r="G11" s="3"/>
    </row>
    <row r="12" spans="2:7" ht="13.5">
      <c r="B12" s="3" t="s">
        <v>418</v>
      </c>
      <c r="C12" s="3" t="s">
        <v>153</v>
      </c>
      <c r="D12" s="3" t="s">
        <v>416</v>
      </c>
      <c r="E12" s="3" t="s">
        <v>419</v>
      </c>
      <c r="F12" s="3" t="s">
        <v>416</v>
      </c>
      <c r="G12" s="3"/>
    </row>
    <row r="13" spans="2:7" ht="13.5">
      <c r="B13" s="3" t="s">
        <v>420</v>
      </c>
      <c r="C13" s="3" t="s">
        <v>389</v>
      </c>
      <c r="D13" s="3" t="s">
        <v>421</v>
      </c>
      <c r="E13" s="3" t="s">
        <v>399</v>
      </c>
      <c r="F13" s="3" t="s">
        <v>422</v>
      </c>
      <c r="G13" s="3"/>
    </row>
    <row r="14" spans="2:7" ht="13.5">
      <c r="B14" s="3" t="s">
        <v>423</v>
      </c>
      <c r="C14" s="3" t="s">
        <v>389</v>
      </c>
      <c r="D14" s="3" t="s">
        <v>416</v>
      </c>
      <c r="E14" s="3" t="s">
        <v>424</v>
      </c>
      <c r="F14" s="3" t="s">
        <v>416</v>
      </c>
      <c r="G14" s="3"/>
    </row>
  </sheetData>
  <sheetProtection/>
  <autoFilter ref="B2:G2">
    <sortState ref="B3:G14">
      <sortCondition sortBy="value" ref="C3:C1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0"/>
  <sheetViews>
    <sheetView zoomScalePageLayoutView="0" workbookViewId="0" topLeftCell="A1">
      <selection activeCell="D7" sqref="D7"/>
    </sheetView>
  </sheetViews>
  <sheetFormatPr defaultColWidth="9.00390625" defaultRowHeight="13.5"/>
  <cols>
    <col min="2" max="2" width="12.50390625" style="0" bestFit="1" customWidth="1"/>
    <col min="3" max="3" width="11.00390625" style="0" bestFit="1" customWidth="1"/>
    <col min="4" max="4" width="17.625" style="0" customWidth="1"/>
    <col min="5" max="5" width="20.125" style="0" bestFit="1" customWidth="1"/>
    <col min="6" max="6" width="13.00390625" style="0" bestFit="1" customWidth="1"/>
    <col min="7" max="7" width="12.125" style="0" bestFit="1" customWidth="1"/>
    <col min="8" max="8" width="17.00390625" style="88" customWidth="1"/>
  </cols>
  <sheetData>
    <row r="1" ht="13.5">
      <c r="B1" t="s">
        <v>117</v>
      </c>
    </row>
    <row r="3" spans="2:9" ht="13.5">
      <c r="B3" s="52" t="s">
        <v>386</v>
      </c>
      <c r="C3" s="52" t="s">
        <v>384</v>
      </c>
      <c r="D3" s="52" t="s">
        <v>385</v>
      </c>
      <c r="E3" s="52" t="s">
        <v>383</v>
      </c>
      <c r="F3" s="52" t="s">
        <v>2</v>
      </c>
      <c r="G3" s="52" t="s">
        <v>382</v>
      </c>
      <c r="H3" s="113" t="s">
        <v>203</v>
      </c>
      <c r="I3" s="52" t="s">
        <v>87</v>
      </c>
    </row>
    <row r="4" spans="2:9" ht="13.5">
      <c r="B4" s="1">
        <v>1</v>
      </c>
      <c r="C4" s="1">
        <v>0</v>
      </c>
      <c r="D4" s="1">
        <f aca="true" t="shared" si="0" ref="D4:D39">C5-C4</f>
        <v>10</v>
      </c>
      <c r="E4" s="3">
        <v>5</v>
      </c>
      <c r="F4" s="1" t="s">
        <v>122</v>
      </c>
      <c r="G4" s="1">
        <v>0</v>
      </c>
      <c r="H4" s="64" t="s">
        <v>204</v>
      </c>
      <c r="I4" s="1" t="s">
        <v>156</v>
      </c>
    </row>
    <row r="5" spans="2:9" ht="13.5">
      <c r="B5" s="64">
        <v>2</v>
      </c>
      <c r="C5" s="64">
        <v>10</v>
      </c>
      <c r="D5" s="64">
        <f t="shared" si="0"/>
        <v>20</v>
      </c>
      <c r="E5" s="64">
        <v>5</v>
      </c>
      <c r="F5" s="64" t="s">
        <v>123</v>
      </c>
      <c r="G5" s="64">
        <v>2</v>
      </c>
      <c r="H5" s="64" t="s">
        <v>204</v>
      </c>
      <c r="I5" s="1"/>
    </row>
    <row r="6" spans="2:9" ht="13.5">
      <c r="B6" s="64">
        <v>3</v>
      </c>
      <c r="C6" s="64">
        <v>30</v>
      </c>
      <c r="D6" s="64">
        <f>C7-C6</f>
        <v>30</v>
      </c>
      <c r="E6" s="64">
        <v>6</v>
      </c>
      <c r="F6" s="64" t="s">
        <v>124</v>
      </c>
      <c r="G6" s="64">
        <v>2</v>
      </c>
      <c r="H6" s="64" t="s">
        <v>204</v>
      </c>
      <c r="I6" s="1"/>
    </row>
    <row r="7" spans="2:9" ht="13.5">
      <c r="B7" s="64">
        <v>4</v>
      </c>
      <c r="C7" s="64">
        <v>60</v>
      </c>
      <c r="D7" s="64">
        <f t="shared" si="0"/>
        <v>40</v>
      </c>
      <c r="E7" s="64">
        <v>6</v>
      </c>
      <c r="F7" s="64" t="s">
        <v>125</v>
      </c>
      <c r="G7" s="64">
        <v>3</v>
      </c>
      <c r="H7" s="64" t="s">
        <v>204</v>
      </c>
      <c r="I7" s="1"/>
    </row>
    <row r="8" spans="2:9" ht="13.5">
      <c r="B8" s="64">
        <v>5</v>
      </c>
      <c r="C8" s="64">
        <v>100</v>
      </c>
      <c r="D8" s="64">
        <f t="shared" si="0"/>
        <v>50</v>
      </c>
      <c r="E8" s="64">
        <v>7</v>
      </c>
      <c r="F8" s="64" t="s">
        <v>127</v>
      </c>
      <c r="G8" s="64">
        <v>3</v>
      </c>
      <c r="H8" s="96" t="s">
        <v>205</v>
      </c>
      <c r="I8" s="64" t="s">
        <v>380</v>
      </c>
    </row>
    <row r="9" spans="2:9" ht="13.5">
      <c r="B9" s="64">
        <v>6</v>
      </c>
      <c r="C9" s="64">
        <v>150</v>
      </c>
      <c r="D9" s="64">
        <f t="shared" si="0"/>
        <v>75</v>
      </c>
      <c r="E9" s="64">
        <v>7</v>
      </c>
      <c r="F9" s="64" t="s">
        <v>128</v>
      </c>
      <c r="G9" s="64">
        <v>4</v>
      </c>
      <c r="H9" s="96" t="s">
        <v>205</v>
      </c>
      <c r="I9" s="1"/>
    </row>
    <row r="10" spans="2:9" ht="13.5">
      <c r="B10" s="64">
        <v>7</v>
      </c>
      <c r="C10" s="64">
        <v>225</v>
      </c>
      <c r="D10" s="64">
        <f t="shared" si="0"/>
        <v>100</v>
      </c>
      <c r="E10" s="64">
        <v>8</v>
      </c>
      <c r="F10" s="64" t="s">
        <v>129</v>
      </c>
      <c r="G10" s="64">
        <v>4</v>
      </c>
      <c r="H10" s="96" t="s">
        <v>205</v>
      </c>
      <c r="I10" s="1"/>
    </row>
    <row r="11" spans="2:9" ht="13.5">
      <c r="B11" s="64">
        <v>8</v>
      </c>
      <c r="C11" s="64">
        <v>325</v>
      </c>
      <c r="D11" s="64">
        <f t="shared" si="0"/>
        <v>110</v>
      </c>
      <c r="E11" s="64">
        <v>8</v>
      </c>
      <c r="F11" s="64" t="s">
        <v>130</v>
      </c>
      <c r="G11" s="64">
        <v>5</v>
      </c>
      <c r="H11" s="96" t="s">
        <v>205</v>
      </c>
      <c r="I11" s="64" t="s">
        <v>381</v>
      </c>
    </row>
    <row r="12" spans="2:9" ht="13.5">
      <c r="B12" s="64">
        <v>9</v>
      </c>
      <c r="C12" s="64">
        <v>435</v>
      </c>
      <c r="D12" s="64">
        <f t="shared" si="0"/>
        <v>120</v>
      </c>
      <c r="E12" s="64">
        <v>9</v>
      </c>
      <c r="F12" s="64" t="s">
        <v>131</v>
      </c>
      <c r="G12" s="64">
        <v>5</v>
      </c>
      <c r="H12" s="96" t="s">
        <v>205</v>
      </c>
      <c r="I12" s="1"/>
    </row>
    <row r="13" spans="2:9" ht="13.5">
      <c r="B13" s="64">
        <v>10</v>
      </c>
      <c r="C13" s="64">
        <v>555</v>
      </c>
      <c r="D13" s="64">
        <f t="shared" si="0"/>
        <v>130</v>
      </c>
      <c r="E13" s="64">
        <v>9</v>
      </c>
      <c r="F13" s="64" t="s">
        <v>132</v>
      </c>
      <c r="G13" s="64">
        <v>6</v>
      </c>
      <c r="H13" s="96" t="s">
        <v>206</v>
      </c>
      <c r="I13" s="1"/>
    </row>
    <row r="14" spans="2:9" ht="13.5">
      <c r="B14" s="64">
        <v>11</v>
      </c>
      <c r="C14" s="64">
        <v>685</v>
      </c>
      <c r="D14" s="64">
        <f t="shared" si="0"/>
        <v>140</v>
      </c>
      <c r="E14" s="64">
        <v>10</v>
      </c>
      <c r="F14" s="64" t="s">
        <v>121</v>
      </c>
      <c r="G14" s="64">
        <v>6</v>
      </c>
      <c r="H14" s="96" t="s">
        <v>206</v>
      </c>
      <c r="I14" s="63"/>
    </row>
    <row r="15" spans="2:9" ht="13.5">
      <c r="B15" s="64">
        <v>12</v>
      </c>
      <c r="C15" s="64">
        <v>825</v>
      </c>
      <c r="D15" s="64">
        <f t="shared" si="0"/>
        <v>150</v>
      </c>
      <c r="E15" s="64">
        <v>10</v>
      </c>
      <c r="F15" s="64" t="s">
        <v>169</v>
      </c>
      <c r="G15" s="64">
        <v>7</v>
      </c>
      <c r="H15" s="96" t="s">
        <v>206</v>
      </c>
      <c r="I15" s="1"/>
    </row>
    <row r="16" spans="2:9" ht="13.5">
      <c r="B16" s="64">
        <v>13</v>
      </c>
      <c r="C16" s="64">
        <v>975</v>
      </c>
      <c r="D16" s="64">
        <f t="shared" si="0"/>
        <v>160</v>
      </c>
      <c r="E16" s="64">
        <v>11</v>
      </c>
      <c r="F16" s="64" t="s">
        <v>3</v>
      </c>
      <c r="G16" s="64">
        <v>7</v>
      </c>
      <c r="H16" s="96" t="s">
        <v>206</v>
      </c>
      <c r="I16" s="1" t="s">
        <v>208</v>
      </c>
    </row>
    <row r="17" spans="2:9" ht="13.5">
      <c r="B17" s="64">
        <v>14</v>
      </c>
      <c r="C17" s="64">
        <v>1135</v>
      </c>
      <c r="D17" s="64">
        <f t="shared" si="0"/>
        <v>170</v>
      </c>
      <c r="E17" s="64">
        <v>11</v>
      </c>
      <c r="F17" s="64" t="s">
        <v>3</v>
      </c>
      <c r="G17" s="64">
        <v>8</v>
      </c>
      <c r="H17" s="96" t="s">
        <v>206</v>
      </c>
      <c r="I17" s="1"/>
    </row>
    <row r="18" spans="2:9" ht="13.5">
      <c r="B18" s="64">
        <v>15</v>
      </c>
      <c r="C18" s="64">
        <v>1305</v>
      </c>
      <c r="D18" s="64">
        <f t="shared" si="0"/>
        <v>180</v>
      </c>
      <c r="E18" s="64">
        <v>12</v>
      </c>
      <c r="F18" s="64" t="s">
        <v>3</v>
      </c>
      <c r="G18" s="64">
        <v>8</v>
      </c>
      <c r="H18" s="64" t="s">
        <v>207</v>
      </c>
      <c r="I18" s="1"/>
    </row>
    <row r="19" spans="2:9" ht="13.5">
      <c r="B19" s="64">
        <v>16</v>
      </c>
      <c r="C19" s="64">
        <v>1485</v>
      </c>
      <c r="D19" s="64">
        <f t="shared" si="0"/>
        <v>190</v>
      </c>
      <c r="E19" s="64">
        <v>12</v>
      </c>
      <c r="F19" s="64" t="s">
        <v>3</v>
      </c>
      <c r="G19" s="64">
        <v>9</v>
      </c>
      <c r="H19" s="64" t="s">
        <v>207</v>
      </c>
      <c r="I19" s="1"/>
    </row>
    <row r="20" spans="2:9" ht="13.5">
      <c r="B20" s="64">
        <v>17</v>
      </c>
      <c r="C20" s="64">
        <v>1675</v>
      </c>
      <c r="D20" s="64">
        <f t="shared" si="0"/>
        <v>200</v>
      </c>
      <c r="E20" s="64">
        <v>13</v>
      </c>
      <c r="F20" s="64" t="s">
        <v>3</v>
      </c>
      <c r="G20" s="64">
        <v>9</v>
      </c>
      <c r="H20" s="64" t="s">
        <v>207</v>
      </c>
      <c r="I20" s="1"/>
    </row>
    <row r="21" spans="2:9" ht="13.5">
      <c r="B21" s="64">
        <v>18</v>
      </c>
      <c r="C21" s="64">
        <v>1875</v>
      </c>
      <c r="D21" s="64">
        <f t="shared" si="0"/>
        <v>210</v>
      </c>
      <c r="E21" s="64">
        <v>13</v>
      </c>
      <c r="F21" s="64" t="s">
        <v>3</v>
      </c>
      <c r="G21" s="64">
        <v>10</v>
      </c>
      <c r="H21" s="64" t="s">
        <v>207</v>
      </c>
      <c r="I21" s="1"/>
    </row>
    <row r="22" spans="2:9" ht="13.5">
      <c r="B22" s="64">
        <v>19</v>
      </c>
      <c r="C22" s="64">
        <v>2085</v>
      </c>
      <c r="D22" s="64">
        <f t="shared" si="0"/>
        <v>220</v>
      </c>
      <c r="E22" s="64">
        <v>14</v>
      </c>
      <c r="F22" s="64" t="s">
        <v>3</v>
      </c>
      <c r="G22" s="64">
        <v>10</v>
      </c>
      <c r="H22" s="64" t="s">
        <v>207</v>
      </c>
      <c r="I22" s="1"/>
    </row>
    <row r="23" spans="2:9" ht="13.5">
      <c r="B23" s="64">
        <v>20</v>
      </c>
      <c r="C23" s="64">
        <v>2305</v>
      </c>
      <c r="D23" s="64">
        <f t="shared" si="0"/>
        <v>230</v>
      </c>
      <c r="E23" s="64">
        <v>14</v>
      </c>
      <c r="F23" s="64" t="s">
        <v>3</v>
      </c>
      <c r="G23" s="64">
        <v>11</v>
      </c>
      <c r="H23" s="96" t="s">
        <v>157</v>
      </c>
      <c r="I23" s="1"/>
    </row>
    <row r="24" spans="2:9" ht="13.5">
      <c r="B24" s="64">
        <v>21</v>
      </c>
      <c r="C24" s="64">
        <v>2535</v>
      </c>
      <c r="D24" s="64">
        <f t="shared" si="0"/>
        <v>240</v>
      </c>
      <c r="E24" s="64">
        <v>15</v>
      </c>
      <c r="F24" s="64" t="s">
        <v>3</v>
      </c>
      <c r="G24" s="64">
        <v>11</v>
      </c>
      <c r="H24" s="96" t="s">
        <v>157</v>
      </c>
      <c r="I24" s="1" t="s">
        <v>427</v>
      </c>
    </row>
    <row r="25" spans="2:9" ht="13.5">
      <c r="B25" s="64">
        <v>22</v>
      </c>
      <c r="C25" s="64">
        <v>2775</v>
      </c>
      <c r="D25" s="64">
        <f t="shared" si="0"/>
        <v>250</v>
      </c>
      <c r="E25" s="64">
        <v>15</v>
      </c>
      <c r="F25" s="64" t="s">
        <v>3</v>
      </c>
      <c r="G25" s="64">
        <v>12</v>
      </c>
      <c r="H25" s="96" t="s">
        <v>157</v>
      </c>
      <c r="I25" s="1" t="s">
        <v>425</v>
      </c>
    </row>
    <row r="26" spans="2:9" ht="13.5">
      <c r="B26" s="64">
        <v>23</v>
      </c>
      <c r="C26" s="64">
        <v>3025</v>
      </c>
      <c r="D26" s="64">
        <f t="shared" si="0"/>
        <v>260</v>
      </c>
      <c r="E26" s="64">
        <v>15</v>
      </c>
      <c r="F26" s="64" t="s">
        <v>3</v>
      </c>
      <c r="G26" s="64">
        <v>12</v>
      </c>
      <c r="H26" s="96" t="s">
        <v>157</v>
      </c>
      <c r="I26" s="1"/>
    </row>
    <row r="27" spans="2:9" ht="13.5">
      <c r="B27" s="64">
        <v>24</v>
      </c>
      <c r="C27" s="64">
        <v>3285</v>
      </c>
      <c r="D27" s="64">
        <f t="shared" si="0"/>
        <v>270</v>
      </c>
      <c r="E27" s="64">
        <v>15</v>
      </c>
      <c r="F27" s="64" t="s">
        <v>3</v>
      </c>
      <c r="G27" s="64">
        <v>13</v>
      </c>
      <c r="H27" s="96" t="s">
        <v>157</v>
      </c>
      <c r="I27" s="1"/>
    </row>
    <row r="28" spans="2:9" ht="13.5">
      <c r="B28" s="114">
        <v>25</v>
      </c>
      <c r="C28" s="114">
        <v>3555</v>
      </c>
      <c r="D28" s="114">
        <f t="shared" si="0"/>
        <v>280</v>
      </c>
      <c r="E28" s="114">
        <v>15</v>
      </c>
      <c r="F28" s="114" t="s">
        <v>3</v>
      </c>
      <c r="G28" s="114">
        <v>13</v>
      </c>
      <c r="H28" s="64" t="s">
        <v>428</v>
      </c>
      <c r="I28" s="1"/>
    </row>
    <row r="29" spans="2:9" ht="13.5">
      <c r="B29" s="114">
        <v>26</v>
      </c>
      <c r="C29" s="114">
        <v>3835</v>
      </c>
      <c r="D29" s="114">
        <f t="shared" si="0"/>
        <v>290</v>
      </c>
      <c r="E29" s="114">
        <v>15</v>
      </c>
      <c r="F29" s="114" t="s">
        <v>3</v>
      </c>
      <c r="G29" s="114">
        <v>14</v>
      </c>
      <c r="H29" s="64" t="s">
        <v>428</v>
      </c>
      <c r="I29" s="1"/>
    </row>
    <row r="30" spans="2:9" ht="13.5">
      <c r="B30" s="114">
        <v>27</v>
      </c>
      <c r="C30" s="114">
        <v>4125</v>
      </c>
      <c r="D30" s="114">
        <f t="shared" si="0"/>
        <v>300</v>
      </c>
      <c r="E30" s="114">
        <v>15</v>
      </c>
      <c r="F30" s="114" t="s">
        <v>3</v>
      </c>
      <c r="G30" s="114">
        <v>14</v>
      </c>
      <c r="H30" s="64" t="s">
        <v>428</v>
      </c>
      <c r="I30" s="1"/>
    </row>
    <row r="31" spans="2:9" ht="13.5">
      <c r="B31" s="114">
        <v>28</v>
      </c>
      <c r="C31" s="114">
        <v>4425</v>
      </c>
      <c r="D31" s="114">
        <f t="shared" si="0"/>
        <v>300</v>
      </c>
      <c r="E31" s="114">
        <v>15</v>
      </c>
      <c r="F31" s="114" t="s">
        <v>3</v>
      </c>
      <c r="G31" s="114">
        <v>15</v>
      </c>
      <c r="H31" s="64" t="s">
        <v>428</v>
      </c>
      <c r="I31" s="1"/>
    </row>
    <row r="32" spans="2:9" ht="13.5">
      <c r="B32" s="114">
        <v>29</v>
      </c>
      <c r="C32" s="114">
        <v>4725</v>
      </c>
      <c r="D32" s="114">
        <f t="shared" si="0"/>
        <v>300</v>
      </c>
      <c r="E32" s="114">
        <v>15</v>
      </c>
      <c r="F32" s="114" t="s">
        <v>3</v>
      </c>
      <c r="G32" s="114">
        <v>15</v>
      </c>
      <c r="H32" s="64" t="s">
        <v>428</v>
      </c>
      <c r="I32" s="1"/>
    </row>
    <row r="33" spans="2:9" ht="13.5">
      <c r="B33" s="114">
        <v>30</v>
      </c>
      <c r="C33" s="114">
        <v>5025</v>
      </c>
      <c r="D33" s="114">
        <f t="shared" si="0"/>
        <v>300</v>
      </c>
      <c r="E33" s="114">
        <v>15</v>
      </c>
      <c r="F33" s="114" t="s">
        <v>3</v>
      </c>
      <c r="G33" s="114">
        <v>16</v>
      </c>
      <c r="H33" s="64" t="s">
        <v>428</v>
      </c>
      <c r="I33" s="1"/>
    </row>
    <row r="34" spans="2:9" ht="13.5">
      <c r="B34" s="1">
        <v>31</v>
      </c>
      <c r="C34" s="1">
        <v>5325</v>
      </c>
      <c r="D34" s="1">
        <f t="shared" si="0"/>
        <v>300</v>
      </c>
      <c r="E34" s="114">
        <v>15</v>
      </c>
      <c r="F34" s="114" t="s">
        <v>3</v>
      </c>
      <c r="G34" s="1">
        <v>16</v>
      </c>
      <c r="H34" s="64" t="s">
        <v>428</v>
      </c>
      <c r="I34" s="1"/>
    </row>
    <row r="35" spans="2:9" ht="13.5">
      <c r="B35" s="1">
        <v>32</v>
      </c>
      <c r="C35" s="1">
        <v>5625</v>
      </c>
      <c r="D35" s="1">
        <f t="shared" si="0"/>
        <v>300</v>
      </c>
      <c r="E35" s="114">
        <v>15</v>
      </c>
      <c r="F35" s="114" t="s">
        <v>3</v>
      </c>
      <c r="G35" s="1">
        <v>17</v>
      </c>
      <c r="H35" s="64" t="s">
        <v>428</v>
      </c>
      <c r="I35" s="1"/>
    </row>
    <row r="36" spans="2:9" ht="13.5">
      <c r="B36" s="1">
        <v>33</v>
      </c>
      <c r="C36" s="1">
        <v>5925</v>
      </c>
      <c r="D36" s="1">
        <f t="shared" si="0"/>
        <v>300</v>
      </c>
      <c r="E36" s="114">
        <v>15</v>
      </c>
      <c r="F36" s="114" t="s">
        <v>3</v>
      </c>
      <c r="G36" s="1">
        <v>17</v>
      </c>
      <c r="H36" s="64" t="s">
        <v>428</v>
      </c>
      <c r="I36" s="1"/>
    </row>
    <row r="37" spans="2:9" ht="13.5">
      <c r="B37" s="1">
        <v>34</v>
      </c>
      <c r="C37" s="1">
        <v>6225</v>
      </c>
      <c r="D37" s="1">
        <f>C38-C37</f>
        <v>300</v>
      </c>
      <c r="E37" s="64">
        <v>15</v>
      </c>
      <c r="F37" s="114" t="s">
        <v>3</v>
      </c>
      <c r="G37" s="64">
        <v>18</v>
      </c>
      <c r="H37" s="64" t="s">
        <v>428</v>
      </c>
      <c r="I37" s="1"/>
    </row>
    <row r="38" spans="2:9" ht="13.5">
      <c r="B38" s="1">
        <v>35</v>
      </c>
      <c r="C38" s="1">
        <v>6525</v>
      </c>
      <c r="D38" s="1">
        <f t="shared" si="0"/>
        <v>300</v>
      </c>
      <c r="E38" s="64">
        <v>15</v>
      </c>
      <c r="F38" s="114" t="s">
        <v>3</v>
      </c>
      <c r="G38" s="64">
        <v>18</v>
      </c>
      <c r="H38" s="64" t="s">
        <v>428</v>
      </c>
      <c r="I38" s="1"/>
    </row>
    <row r="39" spans="2:9" ht="13.5">
      <c r="B39" s="3">
        <v>36</v>
      </c>
      <c r="C39" s="3">
        <v>6825</v>
      </c>
      <c r="D39" s="1">
        <f t="shared" si="0"/>
        <v>300</v>
      </c>
      <c r="E39" s="96">
        <v>15</v>
      </c>
      <c r="F39" s="114" t="s">
        <v>3</v>
      </c>
      <c r="G39" s="96">
        <v>19</v>
      </c>
      <c r="H39" s="64" t="s">
        <v>428</v>
      </c>
      <c r="I39" s="1" t="s">
        <v>426</v>
      </c>
    </row>
    <row r="40" spans="2:9" ht="13.5">
      <c r="B40" s="3">
        <v>37</v>
      </c>
      <c r="C40" s="3">
        <v>7125</v>
      </c>
      <c r="D40" s="64" t="s">
        <v>428</v>
      </c>
      <c r="E40" s="64" t="s">
        <v>428</v>
      </c>
      <c r="F40" s="64" t="s">
        <v>428</v>
      </c>
      <c r="G40" s="64" t="s">
        <v>428</v>
      </c>
      <c r="H40" s="64" t="s">
        <v>428</v>
      </c>
      <c r="I40" s="1"/>
    </row>
    <row r="44" ht="13.5">
      <c r="H44"/>
    </row>
    <row r="45" ht="13.5">
      <c r="H45"/>
    </row>
    <row r="46" ht="13.5">
      <c r="H46"/>
    </row>
    <row r="47" ht="13.5">
      <c r="H47"/>
    </row>
    <row r="48" ht="13.5">
      <c r="H48"/>
    </row>
    <row r="49" spans="2:8" ht="13.5">
      <c r="B49" t="s">
        <v>362</v>
      </c>
      <c r="H49"/>
    </row>
    <row r="50" spans="2:8" ht="13.5">
      <c r="B50" s="1" t="s">
        <v>133</v>
      </c>
      <c r="C50" s="1" t="s">
        <v>360</v>
      </c>
      <c r="D50" s="1" t="s">
        <v>361</v>
      </c>
      <c r="H50"/>
    </row>
    <row r="51" spans="2:8" ht="13.5">
      <c r="B51" s="1">
        <v>100</v>
      </c>
      <c r="C51" s="1">
        <v>20</v>
      </c>
      <c r="D51" s="62">
        <f>B51/C51</f>
        <v>5</v>
      </c>
      <c r="H51"/>
    </row>
    <row r="52" spans="2:8" ht="13.5">
      <c r="B52" s="1">
        <v>200</v>
      </c>
      <c r="C52" s="1">
        <v>45</v>
      </c>
      <c r="D52" s="62">
        <f>B52/C52</f>
        <v>4.444444444444445</v>
      </c>
      <c r="H52"/>
    </row>
    <row r="53" spans="2:8" ht="13.5">
      <c r="B53" s="1">
        <v>300</v>
      </c>
      <c r="C53" s="1">
        <v>70</v>
      </c>
      <c r="D53" s="62">
        <f>B53/C53</f>
        <v>4.285714285714286</v>
      </c>
      <c r="H53"/>
    </row>
    <row r="54" spans="2:8" ht="13.5">
      <c r="B54" s="1">
        <v>500</v>
      </c>
      <c r="C54" s="1">
        <v>125</v>
      </c>
      <c r="D54" s="62">
        <f>B54/C54</f>
        <v>4</v>
      </c>
      <c r="H54"/>
    </row>
    <row r="55" spans="2:8" ht="13.5">
      <c r="B55" s="1">
        <v>1000</v>
      </c>
      <c r="C55" s="1">
        <v>275</v>
      </c>
      <c r="D55" s="62">
        <f>B55/C55</f>
        <v>3.6363636363636362</v>
      </c>
      <c r="H55"/>
    </row>
    <row r="56" ht="13.5">
      <c r="H56"/>
    </row>
    <row r="57" spans="2:8" ht="13.5">
      <c r="B57" t="s">
        <v>237</v>
      </c>
      <c r="H57"/>
    </row>
    <row r="58" spans="2:8" ht="13.5">
      <c r="B58" s="1" t="s">
        <v>133</v>
      </c>
      <c r="C58" s="1" t="s">
        <v>360</v>
      </c>
      <c r="D58" s="1" t="s">
        <v>361</v>
      </c>
      <c r="H58"/>
    </row>
    <row r="59" spans="2:8" ht="13.5">
      <c r="B59" s="1">
        <v>100</v>
      </c>
      <c r="C59" s="1">
        <v>20</v>
      </c>
      <c r="D59" s="62">
        <f>B59/C59</f>
        <v>5</v>
      </c>
      <c r="H59"/>
    </row>
    <row r="60" spans="2:8" ht="13.5">
      <c r="B60" s="1">
        <v>200</v>
      </c>
      <c r="C60" s="1">
        <v>55</v>
      </c>
      <c r="D60" s="62">
        <f>B60/C60</f>
        <v>3.6363636363636362</v>
      </c>
      <c r="H60"/>
    </row>
    <row r="61" spans="2:8" ht="13.5">
      <c r="B61" s="1">
        <v>300</v>
      </c>
      <c r="C61" s="1">
        <v>85</v>
      </c>
      <c r="D61" s="62">
        <f>B61/C61</f>
        <v>3.5294117647058822</v>
      </c>
      <c r="H61"/>
    </row>
    <row r="62" spans="2:8" ht="13.5">
      <c r="B62" s="1">
        <v>500</v>
      </c>
      <c r="C62" s="1">
        <v>150</v>
      </c>
      <c r="D62" s="62">
        <f>B62/C62</f>
        <v>3.3333333333333335</v>
      </c>
      <c r="H62"/>
    </row>
    <row r="63" spans="2:8" ht="13.5">
      <c r="B63" s="1">
        <v>1000</v>
      </c>
      <c r="C63" s="1">
        <v>325</v>
      </c>
      <c r="D63" s="62">
        <f>B63/C63</f>
        <v>3.076923076923077</v>
      </c>
      <c r="H63"/>
    </row>
    <row r="64" ht="13.5">
      <c r="H64"/>
    </row>
    <row r="65" ht="13.5">
      <c r="H65"/>
    </row>
    <row r="66" ht="13.5">
      <c r="H66"/>
    </row>
    <row r="67" ht="13.5">
      <c r="H67"/>
    </row>
    <row r="68" ht="13.5">
      <c r="H68"/>
    </row>
    <row r="69" ht="13.5">
      <c r="H69"/>
    </row>
    <row r="70" spans="6:8" ht="13.5">
      <c r="F70" s="88"/>
      <c r="H70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E28" sqref="E28"/>
    </sheetView>
  </sheetViews>
  <sheetFormatPr defaultColWidth="9.00390625" defaultRowHeight="13.5"/>
  <cols>
    <col min="1" max="1" width="18.00390625" style="2" customWidth="1"/>
    <col min="2" max="2" width="6.75390625" style="2" customWidth="1"/>
    <col min="3" max="3" width="11.50390625" style="2" customWidth="1"/>
    <col min="4" max="5" width="13.625" style="2" customWidth="1"/>
    <col min="6" max="7" width="11.125" style="2" customWidth="1"/>
    <col min="8" max="8" width="23.25390625" style="2" customWidth="1"/>
    <col min="9" max="9" width="17.125" style="2" customWidth="1"/>
    <col min="10" max="11" width="7.50390625" style="2" customWidth="1"/>
    <col min="12" max="12" width="7.00390625" style="2" customWidth="1"/>
    <col min="13" max="13" width="6.25390625" style="2" customWidth="1"/>
    <col min="14" max="15" width="9.00390625" style="2" customWidth="1"/>
    <col min="16" max="16" width="21.125" style="2" customWidth="1"/>
    <col min="17" max="16384" width="9.00390625" style="2" customWidth="1"/>
  </cols>
  <sheetData>
    <row r="1" ht="13.5">
      <c r="A1" s="2" t="s">
        <v>134</v>
      </c>
    </row>
    <row r="3" ht="14.25" thickBot="1">
      <c r="A3" s="2" t="s">
        <v>202</v>
      </c>
    </row>
    <row r="4" spans="1:21" s="87" customFormat="1" ht="14.25" thickBot="1">
      <c r="A4" s="84"/>
      <c r="B4" s="85"/>
      <c r="C4" s="189" t="s">
        <v>43</v>
      </c>
      <c r="D4" s="191"/>
      <c r="E4" s="189" t="s">
        <v>42</v>
      </c>
      <c r="F4" s="190"/>
      <c r="G4" s="192" t="s">
        <v>41</v>
      </c>
      <c r="H4" s="191"/>
      <c r="I4" s="102"/>
      <c r="J4" s="102"/>
      <c r="K4" s="102"/>
      <c r="L4" s="143"/>
      <c r="N4" s="3" t="s">
        <v>248</v>
      </c>
      <c r="O4" s="3"/>
      <c r="P4" s="3" t="s">
        <v>44</v>
      </c>
      <c r="Q4" s="3"/>
      <c r="R4" s="3" t="s">
        <v>288</v>
      </c>
      <c r="S4" s="3"/>
      <c r="T4" s="3" t="s">
        <v>118</v>
      </c>
      <c r="U4" s="3" t="s">
        <v>289</v>
      </c>
    </row>
    <row r="5" spans="1:21" ht="14.25" thickBot="1">
      <c r="A5" s="167" t="s">
        <v>44</v>
      </c>
      <c r="B5" s="168" t="s">
        <v>312</v>
      </c>
      <c r="C5" s="168" t="s">
        <v>370</v>
      </c>
      <c r="D5" s="168" t="s">
        <v>369</v>
      </c>
      <c r="E5" s="168" t="s">
        <v>370</v>
      </c>
      <c r="F5" s="168" t="s">
        <v>369</v>
      </c>
      <c r="G5" s="168" t="s">
        <v>370</v>
      </c>
      <c r="H5" s="168" t="s">
        <v>369</v>
      </c>
      <c r="I5" s="169" t="s">
        <v>144</v>
      </c>
      <c r="J5" s="169" t="s">
        <v>145</v>
      </c>
      <c r="K5" s="81" t="s">
        <v>118</v>
      </c>
      <c r="L5" s="2" t="s">
        <v>143</v>
      </c>
      <c r="N5" s="3">
        <v>450</v>
      </c>
      <c r="O5" s="3" t="s">
        <v>249</v>
      </c>
      <c r="P5" s="3" t="s">
        <v>250</v>
      </c>
      <c r="Q5" s="3" t="s">
        <v>286</v>
      </c>
      <c r="R5" s="3" t="s">
        <v>265</v>
      </c>
      <c r="S5" s="3" t="s">
        <v>287</v>
      </c>
      <c r="T5" s="3" t="s">
        <v>366</v>
      </c>
      <c r="U5" s="3" t="s">
        <v>290</v>
      </c>
    </row>
    <row r="6" spans="1:21" ht="13.5">
      <c r="A6" s="27" t="s">
        <v>238</v>
      </c>
      <c r="B6" s="95">
        <v>1</v>
      </c>
      <c r="C6" s="95">
        <v>61</v>
      </c>
      <c r="D6" s="95">
        <v>69</v>
      </c>
      <c r="E6" s="72">
        <f aca="true" t="shared" si="0" ref="E6:F16">C6/C$16</f>
        <v>0.14454976303317535</v>
      </c>
      <c r="F6" s="72">
        <f t="shared" si="0"/>
        <v>0.1324376199616123</v>
      </c>
      <c r="G6" s="73">
        <f aca="true" t="shared" si="1" ref="G6:G16">IF(ISERROR(1/E6)=TRUE,"出現しない",1/E6*4)</f>
        <v>27.672131147540984</v>
      </c>
      <c r="H6" s="73">
        <f aca="true" t="shared" si="2" ref="H6:H16">IF(ISERROR(1/F6)=TRUE,"出現しない",1/F6*4)</f>
        <v>30.202898550724633</v>
      </c>
      <c r="I6" s="118" t="s">
        <v>247</v>
      </c>
      <c r="J6" s="66"/>
      <c r="K6" s="66"/>
      <c r="L6" s="66" t="s">
        <v>363</v>
      </c>
      <c r="N6" s="3">
        <v>150</v>
      </c>
      <c r="O6" s="3" t="s">
        <v>249</v>
      </c>
      <c r="P6" s="3" t="s">
        <v>251</v>
      </c>
      <c r="Q6" s="3" t="s">
        <v>286</v>
      </c>
      <c r="R6" s="3" t="s">
        <v>266</v>
      </c>
      <c r="S6" s="3" t="s">
        <v>287</v>
      </c>
      <c r="T6" s="3" t="s">
        <v>387</v>
      </c>
      <c r="U6" s="3" t="s">
        <v>291</v>
      </c>
    </row>
    <row r="7" spans="1:21" ht="13.5">
      <c r="A7" s="28" t="s">
        <v>239</v>
      </c>
      <c r="B7" s="96">
        <v>1</v>
      </c>
      <c r="C7" s="96">
        <v>64</v>
      </c>
      <c r="D7" s="96">
        <v>89</v>
      </c>
      <c r="E7" s="75">
        <f t="shared" si="0"/>
        <v>0.15165876777251186</v>
      </c>
      <c r="F7" s="75">
        <f t="shared" si="0"/>
        <v>0.1708253358925144</v>
      </c>
      <c r="G7" s="76">
        <f t="shared" si="1"/>
        <v>26.374999999999996</v>
      </c>
      <c r="H7" s="76">
        <f t="shared" si="2"/>
        <v>23.415730337078653</v>
      </c>
      <c r="I7" s="77">
        <v>20</v>
      </c>
      <c r="J7" s="67"/>
      <c r="K7" s="67"/>
      <c r="L7" s="67">
        <v>450</v>
      </c>
      <c r="N7" s="3">
        <v>580</v>
      </c>
      <c r="O7" s="3" t="s">
        <v>249</v>
      </c>
      <c r="P7" s="3" t="s">
        <v>252</v>
      </c>
      <c r="Q7" s="3" t="s">
        <v>286</v>
      </c>
      <c r="R7" s="3" t="s">
        <v>267</v>
      </c>
      <c r="S7" s="3" t="s">
        <v>287</v>
      </c>
      <c r="T7" s="3" t="s">
        <v>367</v>
      </c>
      <c r="U7" s="3" t="s">
        <v>292</v>
      </c>
    </row>
    <row r="8" spans="1:21" ht="13.5">
      <c r="A8" s="30" t="s">
        <v>240</v>
      </c>
      <c r="B8" s="115">
        <v>1</v>
      </c>
      <c r="C8" s="115">
        <v>61</v>
      </c>
      <c r="D8" s="115">
        <v>83</v>
      </c>
      <c r="E8" s="75">
        <f t="shared" si="0"/>
        <v>0.14454976303317535</v>
      </c>
      <c r="F8" s="75">
        <f t="shared" si="0"/>
        <v>0.15930902111324377</v>
      </c>
      <c r="G8" s="76">
        <f t="shared" si="1"/>
        <v>27.672131147540984</v>
      </c>
      <c r="H8" s="76">
        <f t="shared" si="2"/>
        <v>25.10843373493976</v>
      </c>
      <c r="I8" s="116">
        <v>20</v>
      </c>
      <c r="J8" s="117"/>
      <c r="K8" s="117"/>
      <c r="L8" s="117">
        <v>450</v>
      </c>
      <c r="N8" s="3">
        <v>30</v>
      </c>
      <c r="O8" s="3" t="s">
        <v>249</v>
      </c>
      <c r="P8" s="3" t="s">
        <v>253</v>
      </c>
      <c r="Q8" s="3" t="s">
        <v>286</v>
      </c>
      <c r="R8" s="3" t="s">
        <v>268</v>
      </c>
      <c r="S8" s="3" t="s">
        <v>287</v>
      </c>
      <c r="T8" s="3"/>
      <c r="U8" s="3" t="s">
        <v>293</v>
      </c>
    </row>
    <row r="9" spans="1:21" ht="14.25" thickBot="1">
      <c r="A9" s="29" t="s">
        <v>241</v>
      </c>
      <c r="B9" s="97">
        <v>1</v>
      </c>
      <c r="C9" s="97">
        <v>68</v>
      </c>
      <c r="D9" s="97">
        <v>71</v>
      </c>
      <c r="E9" s="78">
        <f t="shared" si="0"/>
        <v>0.16113744075829384</v>
      </c>
      <c r="F9" s="78">
        <f t="shared" si="0"/>
        <v>0.1362763915547025</v>
      </c>
      <c r="G9" s="79">
        <f t="shared" si="1"/>
        <v>24.823529411764707</v>
      </c>
      <c r="H9" s="79">
        <f t="shared" si="2"/>
        <v>29.352112676056336</v>
      </c>
      <c r="I9" s="80">
        <v>20</v>
      </c>
      <c r="J9" s="68"/>
      <c r="K9" s="68"/>
      <c r="L9" s="68">
        <v>450</v>
      </c>
      <c r="N9" s="3">
        <v>590</v>
      </c>
      <c r="O9" s="3" t="s">
        <v>249</v>
      </c>
      <c r="P9" s="3" t="s">
        <v>254</v>
      </c>
      <c r="Q9" s="3" t="s">
        <v>286</v>
      </c>
      <c r="R9" s="3" t="s">
        <v>269</v>
      </c>
      <c r="S9" s="3" t="s">
        <v>287</v>
      </c>
      <c r="T9" s="3" t="s">
        <v>367</v>
      </c>
      <c r="U9" s="3" t="s">
        <v>294</v>
      </c>
    </row>
    <row r="10" spans="1:21" ht="13.5">
      <c r="A10" s="27" t="s">
        <v>242</v>
      </c>
      <c r="B10" s="95">
        <v>2</v>
      </c>
      <c r="C10" s="95">
        <v>35</v>
      </c>
      <c r="D10" s="95">
        <v>53</v>
      </c>
      <c r="E10" s="72">
        <f t="shared" si="0"/>
        <v>0.08293838862559241</v>
      </c>
      <c r="F10" s="72">
        <f t="shared" si="0"/>
        <v>0.1017274472168906</v>
      </c>
      <c r="G10" s="73">
        <f t="shared" si="1"/>
        <v>48.22857142857143</v>
      </c>
      <c r="H10" s="73">
        <f t="shared" si="2"/>
        <v>39.32075471698113</v>
      </c>
      <c r="I10" s="74">
        <v>15</v>
      </c>
      <c r="J10" s="66"/>
      <c r="K10" s="66"/>
      <c r="L10" s="66">
        <v>550</v>
      </c>
      <c r="N10" s="119">
        <v>610</v>
      </c>
      <c r="O10" s="3" t="s">
        <v>249</v>
      </c>
      <c r="P10" s="3" t="s">
        <v>255</v>
      </c>
      <c r="Q10" s="3" t="s">
        <v>286</v>
      </c>
      <c r="R10" s="3" t="s">
        <v>270</v>
      </c>
      <c r="S10" s="3" t="s">
        <v>287</v>
      </c>
      <c r="T10" s="3" t="s">
        <v>367</v>
      </c>
      <c r="U10" s="3" t="s">
        <v>295</v>
      </c>
    </row>
    <row r="11" spans="1:21" ht="13.5">
      <c r="A11" s="28" t="s">
        <v>243</v>
      </c>
      <c r="B11" s="96">
        <v>2</v>
      </c>
      <c r="C11" s="96">
        <v>33</v>
      </c>
      <c r="D11" s="96">
        <v>61</v>
      </c>
      <c r="E11" s="75">
        <f>C11/C$16</f>
        <v>0.07819905213270142</v>
      </c>
      <c r="F11" s="75">
        <f t="shared" si="0"/>
        <v>0.11708253358925144</v>
      </c>
      <c r="G11" s="76">
        <f t="shared" si="1"/>
        <v>51.15151515151515</v>
      </c>
      <c r="H11" s="76">
        <f t="shared" si="2"/>
        <v>34.16393442622951</v>
      </c>
      <c r="I11" s="77">
        <v>15</v>
      </c>
      <c r="J11" s="67"/>
      <c r="K11" s="67"/>
      <c r="L11" s="67">
        <v>550</v>
      </c>
      <c r="N11" s="3">
        <v>630</v>
      </c>
      <c r="O11" s="3" t="s">
        <v>249</v>
      </c>
      <c r="P11" s="3" t="s">
        <v>256</v>
      </c>
      <c r="Q11" s="3" t="s">
        <v>286</v>
      </c>
      <c r="R11" s="3" t="s">
        <v>271</v>
      </c>
      <c r="S11" s="3" t="s">
        <v>287</v>
      </c>
      <c r="T11" s="3" t="s">
        <v>367</v>
      </c>
      <c r="U11" s="3" t="s">
        <v>296</v>
      </c>
    </row>
    <row r="12" spans="1:21" ht="14.25" thickBot="1">
      <c r="A12" s="28" t="s">
        <v>244</v>
      </c>
      <c r="B12" s="96">
        <v>2</v>
      </c>
      <c r="C12" s="96">
        <v>55</v>
      </c>
      <c r="D12" s="96">
        <v>38</v>
      </c>
      <c r="E12" s="75">
        <f t="shared" si="0"/>
        <v>0.13033175355450238</v>
      </c>
      <c r="F12" s="75">
        <f t="shared" si="0"/>
        <v>0.07293666026871401</v>
      </c>
      <c r="G12" s="76">
        <f t="shared" si="1"/>
        <v>30.690909090909088</v>
      </c>
      <c r="H12" s="76">
        <f t="shared" si="2"/>
        <v>54.8421052631579</v>
      </c>
      <c r="I12" s="77">
        <v>15</v>
      </c>
      <c r="J12" s="67"/>
      <c r="K12" s="67"/>
      <c r="L12" s="67">
        <v>550</v>
      </c>
      <c r="N12" s="3">
        <v>580</v>
      </c>
      <c r="O12" s="3" t="s">
        <v>249</v>
      </c>
      <c r="P12" s="3" t="s">
        <v>257</v>
      </c>
      <c r="Q12" s="3" t="s">
        <v>286</v>
      </c>
      <c r="R12" s="3" t="s">
        <v>272</v>
      </c>
      <c r="S12" s="3" t="s">
        <v>287</v>
      </c>
      <c r="T12" s="3" t="s">
        <v>364</v>
      </c>
      <c r="U12" s="3" t="s">
        <v>297</v>
      </c>
    </row>
    <row r="13" spans="1:21" ht="13.5">
      <c r="A13" s="27" t="s">
        <v>245</v>
      </c>
      <c r="B13" s="95">
        <v>3</v>
      </c>
      <c r="C13" s="95">
        <v>21</v>
      </c>
      <c r="D13" s="95">
        <v>28</v>
      </c>
      <c r="E13" s="72">
        <f t="shared" si="0"/>
        <v>0.04976303317535545</v>
      </c>
      <c r="F13" s="72">
        <f t="shared" si="0"/>
        <v>0.053742802303262956</v>
      </c>
      <c r="G13" s="73">
        <f t="shared" si="1"/>
        <v>80.38095238095238</v>
      </c>
      <c r="H13" s="73">
        <f t="shared" si="2"/>
        <v>74.42857142857143</v>
      </c>
      <c r="I13" s="74">
        <v>10</v>
      </c>
      <c r="J13" s="66"/>
      <c r="K13" s="66"/>
      <c r="L13" s="66"/>
      <c r="N13" s="3">
        <v>600</v>
      </c>
      <c r="O13" s="3" t="s">
        <v>249</v>
      </c>
      <c r="P13" s="3" t="s">
        <v>258</v>
      </c>
      <c r="Q13" s="3" t="s">
        <v>286</v>
      </c>
      <c r="R13" s="3" t="s">
        <v>273</v>
      </c>
      <c r="S13" s="3" t="s">
        <v>287</v>
      </c>
      <c r="T13" s="3" t="s">
        <v>367</v>
      </c>
      <c r="U13" s="3" t="s">
        <v>298</v>
      </c>
    </row>
    <row r="14" spans="1:21" ht="13.5">
      <c r="A14" s="28" t="s">
        <v>246</v>
      </c>
      <c r="B14" s="96">
        <v>3</v>
      </c>
      <c r="C14" s="96">
        <v>12</v>
      </c>
      <c r="D14" s="96">
        <v>13</v>
      </c>
      <c r="E14" s="75">
        <f t="shared" si="0"/>
        <v>0.02843601895734597</v>
      </c>
      <c r="F14" s="75">
        <f t="shared" si="0"/>
        <v>0.02495201535508637</v>
      </c>
      <c r="G14" s="76">
        <f t="shared" si="1"/>
        <v>140.66666666666669</v>
      </c>
      <c r="H14" s="76">
        <f t="shared" si="2"/>
        <v>160.30769230769232</v>
      </c>
      <c r="I14" s="77">
        <v>10</v>
      </c>
      <c r="J14" s="67"/>
      <c r="K14" s="67"/>
      <c r="L14" s="67"/>
      <c r="N14" s="119">
        <v>690</v>
      </c>
      <c r="O14" s="3" t="s">
        <v>249</v>
      </c>
      <c r="P14" s="3" t="s">
        <v>259</v>
      </c>
      <c r="Q14" s="3" t="s">
        <v>286</v>
      </c>
      <c r="R14" s="3" t="s">
        <v>274</v>
      </c>
      <c r="S14" s="3" t="s">
        <v>287</v>
      </c>
      <c r="T14" s="3" t="s">
        <v>365</v>
      </c>
      <c r="U14" s="3" t="s">
        <v>299</v>
      </c>
    </row>
    <row r="15" spans="1:21" ht="14.25" thickBot="1">
      <c r="A15" s="28" t="s">
        <v>313</v>
      </c>
      <c r="B15" s="96">
        <v>3</v>
      </c>
      <c r="C15" s="96">
        <v>12</v>
      </c>
      <c r="D15" s="96">
        <v>16</v>
      </c>
      <c r="E15" s="75">
        <f t="shared" si="0"/>
        <v>0.02843601895734597</v>
      </c>
      <c r="F15" s="75">
        <f t="shared" si="0"/>
        <v>0.030710172744721688</v>
      </c>
      <c r="G15" s="76">
        <f t="shared" si="1"/>
        <v>140.66666666666669</v>
      </c>
      <c r="H15" s="76">
        <f t="shared" si="2"/>
        <v>130.25</v>
      </c>
      <c r="I15" s="77">
        <v>10</v>
      </c>
      <c r="J15" s="67"/>
      <c r="K15" s="67"/>
      <c r="L15" s="67"/>
      <c r="N15" s="3">
        <v>720</v>
      </c>
      <c r="O15" s="3" t="s">
        <v>249</v>
      </c>
      <c r="P15" s="3" t="s">
        <v>260</v>
      </c>
      <c r="Q15" s="3" t="s">
        <v>286</v>
      </c>
      <c r="R15" s="3" t="s">
        <v>275</v>
      </c>
      <c r="S15" s="3" t="s">
        <v>287</v>
      </c>
      <c r="T15" s="3" t="s">
        <v>367</v>
      </c>
      <c r="U15" s="3" t="s">
        <v>300</v>
      </c>
    </row>
    <row r="16" spans="1:21" ht="14.25" thickBot="1">
      <c r="A16" s="31" t="s">
        <v>14</v>
      </c>
      <c r="B16" s="101"/>
      <c r="C16" s="102">
        <f>SUM(C6:C15)</f>
        <v>422</v>
      </c>
      <c r="D16" s="102">
        <f>SUM(D6:D15)</f>
        <v>521</v>
      </c>
      <c r="E16" s="103">
        <f t="shared" si="0"/>
        <v>1</v>
      </c>
      <c r="F16" s="103">
        <f t="shared" si="0"/>
        <v>1</v>
      </c>
      <c r="G16" s="104">
        <f t="shared" si="1"/>
        <v>4</v>
      </c>
      <c r="H16" s="104">
        <f t="shared" si="2"/>
        <v>4</v>
      </c>
      <c r="I16" s="69"/>
      <c r="J16" s="69"/>
      <c r="K16" s="69"/>
      <c r="L16" s="69"/>
      <c r="N16" s="3">
        <v>720</v>
      </c>
      <c r="O16" s="3" t="s">
        <v>249</v>
      </c>
      <c r="P16" s="3" t="s">
        <v>261</v>
      </c>
      <c r="Q16" s="3" t="s">
        <v>286</v>
      </c>
      <c r="R16" s="3" t="s">
        <v>276</v>
      </c>
      <c r="S16" s="3" t="s">
        <v>287</v>
      </c>
      <c r="T16" s="3" t="s">
        <v>364</v>
      </c>
      <c r="U16" s="3" t="s">
        <v>301</v>
      </c>
    </row>
    <row r="17" spans="4:21" ht="13.5">
      <c r="D17" s="2" t="s">
        <v>371</v>
      </c>
      <c r="N17" s="3"/>
      <c r="O17" s="3" t="s">
        <v>311</v>
      </c>
      <c r="P17" s="3" t="s">
        <v>262</v>
      </c>
      <c r="Q17" s="3" t="s">
        <v>286</v>
      </c>
      <c r="R17" s="3" t="s">
        <v>277</v>
      </c>
      <c r="S17" s="3" t="s">
        <v>287</v>
      </c>
      <c r="T17" s="3"/>
      <c r="U17" s="3" t="s">
        <v>302</v>
      </c>
    </row>
    <row r="18" spans="14:21" ht="13.5">
      <c r="N18" s="3"/>
      <c r="O18" s="3" t="s">
        <v>311</v>
      </c>
      <c r="P18" s="3" t="s">
        <v>263</v>
      </c>
      <c r="Q18" s="3" t="s">
        <v>286</v>
      </c>
      <c r="R18" s="3" t="s">
        <v>278</v>
      </c>
      <c r="S18" s="3" t="s">
        <v>287</v>
      </c>
      <c r="T18" s="3"/>
      <c r="U18" s="3" t="s">
        <v>303</v>
      </c>
    </row>
    <row r="19" spans="14:21" ht="13.5">
      <c r="N19" s="3"/>
      <c r="O19" s="3" t="s">
        <v>311</v>
      </c>
      <c r="P19" s="3" t="s">
        <v>264</v>
      </c>
      <c r="Q19" s="3" t="s">
        <v>286</v>
      </c>
      <c r="R19" s="3" t="s">
        <v>279</v>
      </c>
      <c r="S19" s="3" t="s">
        <v>287</v>
      </c>
      <c r="T19" s="3"/>
      <c r="U19" s="3" t="s">
        <v>304</v>
      </c>
    </row>
    <row r="20" spans="14:21" ht="13.5">
      <c r="N20" s="3">
        <v>777</v>
      </c>
      <c r="O20" s="3" t="s">
        <v>249</v>
      </c>
      <c r="P20" s="3" t="s">
        <v>281</v>
      </c>
      <c r="Q20" s="3" t="s">
        <v>286</v>
      </c>
      <c r="R20" s="3" t="s">
        <v>280</v>
      </c>
      <c r="S20" s="3" t="s">
        <v>287</v>
      </c>
      <c r="T20" s="3" t="s">
        <v>388</v>
      </c>
      <c r="U20" s="3" t="s">
        <v>305</v>
      </c>
    </row>
    <row r="21" spans="14:21" ht="14.25" thickBot="1">
      <c r="N21" s="3">
        <v>625</v>
      </c>
      <c r="O21" s="3" t="s">
        <v>249</v>
      </c>
      <c r="P21" s="3" t="s">
        <v>282</v>
      </c>
      <c r="Q21" s="3" t="s">
        <v>286</v>
      </c>
      <c r="R21" s="3" t="s">
        <v>283</v>
      </c>
      <c r="S21" s="3" t="s">
        <v>287</v>
      </c>
      <c r="T21" s="3" t="s">
        <v>364</v>
      </c>
      <c r="U21" s="3" t="s">
        <v>308</v>
      </c>
    </row>
    <row r="22" spans="5:21" ht="14.25" thickBot="1">
      <c r="E22" s="189" t="s">
        <v>43</v>
      </c>
      <c r="F22" s="191"/>
      <c r="N22" s="3">
        <v>590</v>
      </c>
      <c r="O22" s="3" t="s">
        <v>249</v>
      </c>
      <c r="P22" s="3" t="s">
        <v>284</v>
      </c>
      <c r="Q22" s="3" t="s">
        <v>286</v>
      </c>
      <c r="R22" s="3" t="s">
        <v>285</v>
      </c>
      <c r="S22" s="3" t="s">
        <v>287</v>
      </c>
      <c r="T22" s="3" t="s">
        <v>365</v>
      </c>
      <c r="U22" s="3" t="s">
        <v>309</v>
      </c>
    </row>
    <row r="23" spans="4:21" ht="14.25" thickBot="1">
      <c r="D23" s="167" t="s">
        <v>44</v>
      </c>
      <c r="E23" s="176" t="s">
        <v>370</v>
      </c>
      <c r="F23" s="177"/>
      <c r="G23" s="178" t="s">
        <v>369</v>
      </c>
      <c r="H23" s="179"/>
      <c r="N23" s="3">
        <v>450</v>
      </c>
      <c r="O23" s="3" t="s">
        <v>249</v>
      </c>
      <c r="P23" s="3" t="s">
        <v>306</v>
      </c>
      <c r="Q23" s="3" t="s">
        <v>286</v>
      </c>
      <c r="R23" s="3" t="s">
        <v>307</v>
      </c>
      <c r="S23" s="3" t="s">
        <v>287</v>
      </c>
      <c r="T23" s="3" t="s">
        <v>366</v>
      </c>
      <c r="U23" s="3" t="s">
        <v>310</v>
      </c>
    </row>
    <row r="24" spans="4:8" ht="14.25" thickBot="1">
      <c r="D24" s="27" t="s">
        <v>238</v>
      </c>
      <c r="E24" s="182">
        <f>C6</f>
        <v>61</v>
      </c>
      <c r="F24" s="2" t="s">
        <v>376</v>
      </c>
      <c r="G24" s="182">
        <f>D6</f>
        <v>69</v>
      </c>
      <c r="H24" s="2" t="s">
        <v>376</v>
      </c>
    </row>
    <row r="25" spans="4:20" ht="14.25" thickBot="1">
      <c r="D25" s="28" t="s">
        <v>239</v>
      </c>
      <c r="E25" s="182">
        <f aca="true" t="shared" si="3" ref="E25:E34">C7</f>
        <v>64</v>
      </c>
      <c r="F25" s="2" t="s">
        <v>376</v>
      </c>
      <c r="G25" s="182">
        <f aca="true" t="shared" si="4" ref="G25:G34">D7</f>
        <v>89</v>
      </c>
      <c r="H25" s="2" t="s">
        <v>376</v>
      </c>
      <c r="N25" s="3" t="s">
        <v>248</v>
      </c>
      <c r="O25" s="3"/>
      <c r="P25" s="27" t="s">
        <v>238</v>
      </c>
      <c r="T25" s="183" t="s">
        <v>118</v>
      </c>
    </row>
    <row r="26" spans="4:20" ht="14.25" thickBot="1">
      <c r="D26" s="30" t="s">
        <v>240</v>
      </c>
      <c r="E26" s="182">
        <f t="shared" si="3"/>
        <v>61</v>
      </c>
      <c r="F26" s="2" t="s">
        <v>376</v>
      </c>
      <c r="G26" s="182">
        <f t="shared" si="4"/>
        <v>83</v>
      </c>
      <c r="H26" s="2" t="s">
        <v>376</v>
      </c>
      <c r="N26" s="3">
        <v>450</v>
      </c>
      <c r="O26" s="3" t="s">
        <v>315</v>
      </c>
      <c r="P26" s="28" t="s">
        <v>239</v>
      </c>
      <c r="T26" s="2">
        <v>1500</v>
      </c>
    </row>
    <row r="27" spans="4:20" ht="14.25" thickBot="1">
      <c r="D27" s="29" t="s">
        <v>241</v>
      </c>
      <c r="E27" s="182">
        <f t="shared" si="3"/>
        <v>68</v>
      </c>
      <c r="F27" s="2" t="s">
        <v>376</v>
      </c>
      <c r="G27" s="182">
        <f t="shared" si="4"/>
        <v>71</v>
      </c>
      <c r="H27" s="2" t="s">
        <v>376</v>
      </c>
      <c r="N27" s="3">
        <v>450</v>
      </c>
      <c r="O27" s="3" t="s">
        <v>249</v>
      </c>
      <c r="P27" s="30" t="s">
        <v>240</v>
      </c>
      <c r="T27" s="2">
        <v>1500</v>
      </c>
    </row>
    <row r="28" spans="4:20" ht="14.25" thickBot="1">
      <c r="D28" s="27" t="s">
        <v>242</v>
      </c>
      <c r="E28" s="182">
        <f t="shared" si="3"/>
        <v>35</v>
      </c>
      <c r="F28" s="2" t="s">
        <v>376</v>
      </c>
      <c r="G28" s="182">
        <f t="shared" si="4"/>
        <v>53</v>
      </c>
      <c r="H28" s="2" t="s">
        <v>376</v>
      </c>
      <c r="N28" s="3">
        <v>450</v>
      </c>
      <c r="O28" s="3" t="s">
        <v>249</v>
      </c>
      <c r="P28" s="29" t="s">
        <v>241</v>
      </c>
      <c r="T28" s="2">
        <v>1500</v>
      </c>
    </row>
    <row r="29" spans="4:20" ht="14.25" thickBot="1">
      <c r="D29" s="28" t="s">
        <v>243</v>
      </c>
      <c r="E29" s="182">
        <f t="shared" si="3"/>
        <v>33</v>
      </c>
      <c r="F29" s="2" t="s">
        <v>376</v>
      </c>
      <c r="G29" s="182">
        <f t="shared" si="4"/>
        <v>61</v>
      </c>
      <c r="H29" s="2" t="s">
        <v>376</v>
      </c>
      <c r="N29" s="3">
        <v>550</v>
      </c>
      <c r="O29" s="3" t="s">
        <v>249</v>
      </c>
      <c r="P29" s="27" t="s">
        <v>242</v>
      </c>
      <c r="T29" s="2">
        <v>2000</v>
      </c>
    </row>
    <row r="30" spans="4:20" ht="14.25" thickBot="1">
      <c r="D30" s="28" t="s">
        <v>244</v>
      </c>
      <c r="E30" s="182">
        <f t="shared" si="3"/>
        <v>55</v>
      </c>
      <c r="F30" s="2" t="s">
        <v>376</v>
      </c>
      <c r="G30" s="182">
        <f t="shared" si="4"/>
        <v>38</v>
      </c>
      <c r="H30" s="2" t="s">
        <v>376</v>
      </c>
      <c r="N30" s="3">
        <v>550</v>
      </c>
      <c r="O30" s="3" t="s">
        <v>249</v>
      </c>
      <c r="P30" s="28" t="s">
        <v>243</v>
      </c>
      <c r="T30" s="2">
        <v>2000</v>
      </c>
    </row>
    <row r="31" spans="4:16" ht="14.25" thickBot="1">
      <c r="D31" s="27" t="s">
        <v>245</v>
      </c>
      <c r="E31" s="182">
        <f t="shared" si="3"/>
        <v>21</v>
      </c>
      <c r="F31" s="2" t="s">
        <v>376</v>
      </c>
      <c r="G31" s="182">
        <f t="shared" si="4"/>
        <v>28</v>
      </c>
      <c r="H31" s="2" t="s">
        <v>376</v>
      </c>
      <c r="N31" s="3">
        <v>550</v>
      </c>
      <c r="O31" s="3" t="s">
        <v>249</v>
      </c>
      <c r="P31" s="28" t="s">
        <v>244</v>
      </c>
    </row>
    <row r="32" spans="4:16" ht="14.25" thickBot="1">
      <c r="D32" s="28" t="s">
        <v>246</v>
      </c>
      <c r="E32" s="182">
        <f t="shared" si="3"/>
        <v>12</v>
      </c>
      <c r="F32" s="2" t="s">
        <v>376</v>
      </c>
      <c r="G32" s="182">
        <f t="shared" si="4"/>
        <v>13</v>
      </c>
      <c r="H32" s="2" t="s">
        <v>376</v>
      </c>
      <c r="N32" s="3"/>
      <c r="O32" s="3" t="s">
        <v>311</v>
      </c>
      <c r="P32" s="27" t="s">
        <v>245</v>
      </c>
    </row>
    <row r="33" spans="4:16" ht="14.25" thickBot="1">
      <c r="D33" s="28" t="s">
        <v>313</v>
      </c>
      <c r="E33" s="182">
        <f t="shared" si="3"/>
        <v>12</v>
      </c>
      <c r="F33" s="2" t="s">
        <v>376</v>
      </c>
      <c r="G33" s="182">
        <f t="shared" si="4"/>
        <v>16</v>
      </c>
      <c r="H33" s="2" t="s">
        <v>376</v>
      </c>
      <c r="N33" s="3"/>
      <c r="O33" s="3" t="s">
        <v>311</v>
      </c>
      <c r="P33" s="28" t="s">
        <v>246</v>
      </c>
    </row>
    <row r="34" spans="4:16" ht="14.25" thickBot="1">
      <c r="D34" s="31" t="s">
        <v>14</v>
      </c>
      <c r="E34" s="182">
        <f t="shared" si="3"/>
        <v>422</v>
      </c>
      <c r="F34" s="2" t="s">
        <v>376</v>
      </c>
      <c r="G34" s="182">
        <f t="shared" si="4"/>
        <v>521</v>
      </c>
      <c r="H34" s="2" t="s">
        <v>376</v>
      </c>
      <c r="N34" s="3"/>
      <c r="O34" s="3" t="s">
        <v>311</v>
      </c>
      <c r="P34" s="28" t="s">
        <v>313</v>
      </c>
    </row>
    <row r="35" ht="14.25" thickBot="1"/>
    <row r="36" ht="14.25" thickBot="1">
      <c r="E36" s="180"/>
    </row>
    <row r="37" spans="4:7" ht="14.25" thickBot="1">
      <c r="D37" s="167" t="s">
        <v>44</v>
      </c>
      <c r="E37" s="176" t="s">
        <v>370</v>
      </c>
      <c r="F37" s="178" t="s">
        <v>369</v>
      </c>
      <c r="G37" s="179"/>
    </row>
    <row r="38" spans="4:6" ht="14.25" thickBot="1">
      <c r="D38" s="27" t="s">
        <v>238</v>
      </c>
      <c r="E38" s="72">
        <f>E6</f>
        <v>0.14454976303317535</v>
      </c>
      <c r="F38" s="72">
        <f>F6</f>
        <v>0.1324376199616123</v>
      </c>
    </row>
    <row r="39" spans="4:6" ht="14.25" thickBot="1">
      <c r="D39" s="28" t="s">
        <v>239</v>
      </c>
      <c r="E39" s="72">
        <f aca="true" t="shared" si="5" ref="E39:F48">E7</f>
        <v>0.15165876777251186</v>
      </c>
      <c r="F39" s="72">
        <f t="shared" si="5"/>
        <v>0.1708253358925144</v>
      </c>
    </row>
    <row r="40" spans="4:6" ht="14.25" thickBot="1">
      <c r="D40" s="30" t="s">
        <v>240</v>
      </c>
      <c r="E40" s="72">
        <f t="shared" si="5"/>
        <v>0.14454976303317535</v>
      </c>
      <c r="F40" s="72">
        <f t="shared" si="5"/>
        <v>0.15930902111324377</v>
      </c>
    </row>
    <row r="41" spans="4:6" ht="14.25" thickBot="1">
      <c r="D41" s="29" t="s">
        <v>241</v>
      </c>
      <c r="E41" s="72">
        <f t="shared" si="5"/>
        <v>0.16113744075829384</v>
      </c>
      <c r="F41" s="72">
        <f t="shared" si="5"/>
        <v>0.1362763915547025</v>
      </c>
    </row>
    <row r="42" spans="4:6" ht="14.25" thickBot="1">
      <c r="D42" s="27" t="s">
        <v>242</v>
      </c>
      <c r="E42" s="72">
        <f t="shared" si="5"/>
        <v>0.08293838862559241</v>
      </c>
      <c r="F42" s="72">
        <f t="shared" si="5"/>
        <v>0.1017274472168906</v>
      </c>
    </row>
    <row r="43" spans="4:6" ht="14.25" thickBot="1">
      <c r="D43" s="28" t="s">
        <v>243</v>
      </c>
      <c r="E43" s="72">
        <f t="shared" si="5"/>
        <v>0.07819905213270142</v>
      </c>
      <c r="F43" s="72">
        <f t="shared" si="5"/>
        <v>0.11708253358925144</v>
      </c>
    </row>
    <row r="44" spans="4:6" ht="14.25" thickBot="1">
      <c r="D44" s="28" t="s">
        <v>244</v>
      </c>
      <c r="E44" s="72">
        <f t="shared" si="5"/>
        <v>0.13033175355450238</v>
      </c>
      <c r="F44" s="72">
        <f t="shared" si="5"/>
        <v>0.07293666026871401</v>
      </c>
    </row>
    <row r="45" spans="4:6" ht="14.25" thickBot="1">
      <c r="D45" s="27" t="s">
        <v>245</v>
      </c>
      <c r="E45" s="72">
        <f t="shared" si="5"/>
        <v>0.04976303317535545</v>
      </c>
      <c r="F45" s="72">
        <f t="shared" si="5"/>
        <v>0.053742802303262956</v>
      </c>
    </row>
    <row r="46" spans="4:6" ht="14.25" thickBot="1">
      <c r="D46" s="28" t="s">
        <v>246</v>
      </c>
      <c r="E46" s="72">
        <f t="shared" si="5"/>
        <v>0.02843601895734597</v>
      </c>
      <c r="F46" s="72">
        <f t="shared" si="5"/>
        <v>0.02495201535508637</v>
      </c>
    </row>
    <row r="47" spans="4:6" ht="14.25" thickBot="1">
      <c r="D47" s="28" t="s">
        <v>313</v>
      </c>
      <c r="E47" s="72">
        <f t="shared" si="5"/>
        <v>0.02843601895734597</v>
      </c>
      <c r="F47" s="72">
        <f t="shared" si="5"/>
        <v>0.030710172744721688</v>
      </c>
    </row>
    <row r="48" spans="4:6" ht="14.25" thickBot="1">
      <c r="D48" s="31" t="s">
        <v>14</v>
      </c>
      <c r="E48" s="72">
        <f t="shared" si="5"/>
        <v>1</v>
      </c>
      <c r="F48" s="72">
        <f t="shared" si="5"/>
        <v>1</v>
      </c>
    </row>
  </sheetData>
  <sheetProtection/>
  <mergeCells count="4">
    <mergeCell ref="E4:F4"/>
    <mergeCell ref="C4:D4"/>
    <mergeCell ref="G4:H4"/>
    <mergeCell ref="E22:F22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0"/>
  <sheetViews>
    <sheetView zoomScalePageLayoutView="0" workbookViewId="0" topLeftCell="A4">
      <pane xSplit="1" topLeftCell="B1" activePane="topRight" state="frozen"/>
      <selection pane="topLeft" activeCell="A1" sqref="A1"/>
      <selection pane="topRight" activeCell="D47" sqref="D47"/>
    </sheetView>
  </sheetViews>
  <sheetFormatPr defaultColWidth="9.00390625" defaultRowHeight="13.5"/>
  <cols>
    <col min="1" max="1" width="18.00390625" style="2" customWidth="1"/>
    <col min="2" max="2" width="6.75390625" style="2" customWidth="1"/>
    <col min="3" max="3" width="10.625" style="2" bestFit="1" customWidth="1"/>
    <col min="4" max="4" width="9.625" style="2" customWidth="1"/>
    <col min="5" max="7" width="7.75390625" style="2" bestFit="1" customWidth="1"/>
    <col min="8" max="9" width="10.625" style="2" bestFit="1" customWidth="1"/>
    <col min="10" max="10" width="7.875" style="2" bestFit="1" customWidth="1"/>
    <col min="11" max="11" width="7.625" style="2" customWidth="1"/>
    <col min="12" max="12" width="7.875" style="2" bestFit="1" customWidth="1"/>
    <col min="13" max="13" width="9.625" style="2" customWidth="1"/>
    <col min="14" max="14" width="10.50390625" style="2" customWidth="1"/>
    <col min="15" max="15" width="9.375" style="2" customWidth="1"/>
    <col min="16" max="16" width="9.875" style="2" customWidth="1"/>
    <col min="17" max="17" width="10.00390625" style="2" customWidth="1"/>
    <col min="18" max="19" width="8.125" style="2" bestFit="1" customWidth="1"/>
    <col min="20" max="20" width="5.50390625" style="2" bestFit="1" customWidth="1"/>
    <col min="21" max="21" width="4.50390625" style="2" bestFit="1" customWidth="1"/>
    <col min="22" max="22" width="23.875" style="2" customWidth="1"/>
    <col min="23" max="23" width="31.25390625" style="2" customWidth="1"/>
    <col min="24" max="24" width="14.625" style="2" bestFit="1" customWidth="1"/>
    <col min="25" max="25" width="19.50390625" style="2" bestFit="1" customWidth="1"/>
    <col min="26" max="26" width="18.875" style="2" bestFit="1" customWidth="1"/>
    <col min="27" max="27" width="22.25390625" style="2" bestFit="1" customWidth="1"/>
    <col min="28" max="28" width="16.625" style="2" bestFit="1" customWidth="1"/>
    <col min="29" max="29" width="14.875" style="2" bestFit="1" customWidth="1"/>
    <col min="30" max="30" width="22.25390625" style="2" bestFit="1" customWidth="1"/>
    <col min="31" max="31" width="15.125" style="2" bestFit="1" customWidth="1"/>
    <col min="32" max="32" width="21.50390625" style="2" bestFit="1" customWidth="1"/>
    <col min="33" max="33" width="24.375" style="2" bestFit="1" customWidth="1"/>
    <col min="34" max="34" width="21.50390625" style="2" bestFit="1" customWidth="1"/>
    <col min="35" max="35" width="21.625" style="2" bestFit="1" customWidth="1"/>
    <col min="36" max="36" width="21.25390625" style="2" bestFit="1" customWidth="1"/>
    <col min="37" max="37" width="22.00390625" style="2" bestFit="1" customWidth="1"/>
    <col min="38" max="38" width="23.625" style="2" customWidth="1"/>
    <col min="39" max="39" width="17.125" style="2" bestFit="1" customWidth="1"/>
    <col min="40" max="40" width="13.75390625" style="2" bestFit="1" customWidth="1"/>
    <col min="41" max="41" width="22.50390625" style="2" customWidth="1"/>
    <col min="42" max="42" width="22.625" style="2" customWidth="1"/>
    <col min="43" max="43" width="21.125" style="2" bestFit="1" customWidth="1"/>
    <col min="44" max="44" width="22.50390625" style="2" bestFit="1" customWidth="1"/>
    <col min="45" max="45" width="14.375" style="2" bestFit="1" customWidth="1"/>
    <col min="46" max="46" width="18.00390625" style="2" customWidth="1"/>
    <col min="47" max="47" width="21.625" style="2" bestFit="1" customWidth="1"/>
    <col min="48" max="48" width="31.00390625" style="2" customWidth="1"/>
    <col min="49" max="16384" width="9.00390625" style="2" customWidth="1"/>
  </cols>
  <sheetData>
    <row r="1" spans="1:48" ht="14.25" thickBot="1">
      <c r="A1" s="2" t="s">
        <v>134</v>
      </c>
      <c r="V1" s="38" t="s">
        <v>44</v>
      </c>
      <c r="W1" s="26" t="s">
        <v>146</v>
      </c>
      <c r="X1" s="26" t="s">
        <v>147</v>
      </c>
      <c r="Y1" s="26" t="s">
        <v>148</v>
      </c>
      <c r="Z1" s="26" t="s">
        <v>149</v>
      </c>
      <c r="AA1" s="26" t="s">
        <v>150</v>
      </c>
      <c r="AB1" s="26" t="s">
        <v>151</v>
      </c>
      <c r="AC1" s="26" t="s">
        <v>317</v>
      </c>
      <c r="AD1" s="26" t="s">
        <v>318</v>
      </c>
      <c r="AE1" s="26" t="s">
        <v>158</v>
      </c>
      <c r="AF1" s="26" t="s">
        <v>319</v>
      </c>
      <c r="AG1" s="26" t="s">
        <v>159</v>
      </c>
      <c r="AH1" s="26" t="s">
        <v>320</v>
      </c>
      <c r="AI1" s="26" t="s">
        <v>321</v>
      </c>
      <c r="AJ1" s="26" t="s">
        <v>322</v>
      </c>
      <c r="AK1" s="26" t="s">
        <v>323</v>
      </c>
      <c r="AL1" s="26" t="s">
        <v>324</v>
      </c>
      <c r="AM1" s="26" t="s">
        <v>177</v>
      </c>
      <c r="AN1" s="26" t="s">
        <v>325</v>
      </c>
      <c r="AO1" s="26" t="s">
        <v>326</v>
      </c>
      <c r="AP1" s="26" t="s">
        <v>327</v>
      </c>
      <c r="AQ1" s="26" t="s">
        <v>179</v>
      </c>
      <c r="AR1" s="26" t="s">
        <v>328</v>
      </c>
      <c r="AS1" s="26" t="s">
        <v>329</v>
      </c>
      <c r="AT1" s="26" t="s">
        <v>180</v>
      </c>
      <c r="AU1" s="26" t="s">
        <v>14</v>
      </c>
      <c r="AV1" s="26" t="s">
        <v>44</v>
      </c>
    </row>
    <row r="2" spans="22:48" ht="13.5">
      <c r="V2" s="39" t="s">
        <v>94</v>
      </c>
      <c r="W2" s="23" t="s">
        <v>330</v>
      </c>
      <c r="X2" s="23" t="s">
        <v>96</v>
      </c>
      <c r="Y2" s="71" t="s">
        <v>331</v>
      </c>
      <c r="Z2" s="23" t="s">
        <v>97</v>
      </c>
      <c r="AA2" s="23" t="s">
        <v>97</v>
      </c>
      <c r="AB2" s="23" t="s">
        <v>152</v>
      </c>
      <c r="AC2" s="23" t="s">
        <v>332</v>
      </c>
      <c r="AD2" s="23" t="s">
        <v>96</v>
      </c>
      <c r="AE2" s="23"/>
      <c r="AF2" s="23"/>
      <c r="AG2" s="23"/>
      <c r="AH2" s="23"/>
      <c r="AI2" s="23"/>
      <c r="AJ2" s="23"/>
      <c r="AK2" s="23"/>
      <c r="AL2" s="23"/>
      <c r="AM2" s="24" t="s">
        <v>212</v>
      </c>
      <c r="AN2" s="23"/>
      <c r="AO2" s="23"/>
      <c r="AP2" s="23"/>
      <c r="AQ2" s="24" t="s">
        <v>213</v>
      </c>
      <c r="AR2" s="23" t="s">
        <v>211</v>
      </c>
      <c r="AS2" s="23"/>
      <c r="AT2" s="23"/>
      <c r="AU2" s="23" t="s">
        <v>154</v>
      </c>
      <c r="AV2" s="23" t="s">
        <v>113</v>
      </c>
    </row>
    <row r="3" spans="1:48" ht="14.25" thickBot="1">
      <c r="A3" s="2" t="s">
        <v>202</v>
      </c>
      <c r="K3" s="2" t="s">
        <v>115</v>
      </c>
      <c r="V3" s="40" t="s">
        <v>333</v>
      </c>
      <c r="W3" s="24" t="s">
        <v>334</v>
      </c>
      <c r="X3" s="82" t="s">
        <v>335</v>
      </c>
      <c r="Y3" s="82" t="s">
        <v>336</v>
      </c>
      <c r="Z3" s="82" t="s">
        <v>337</v>
      </c>
      <c r="AA3" s="82" t="s">
        <v>337</v>
      </c>
      <c r="AB3" s="82" t="s">
        <v>338</v>
      </c>
      <c r="AC3" s="24" t="s">
        <v>339</v>
      </c>
      <c r="AD3" s="24">
        <v>150</v>
      </c>
      <c r="AE3" s="24">
        <v>550</v>
      </c>
      <c r="AF3" s="24">
        <v>600</v>
      </c>
      <c r="AG3" s="24">
        <v>525</v>
      </c>
      <c r="AH3" s="24">
        <v>29</v>
      </c>
      <c r="AI3" s="24">
        <v>650</v>
      </c>
      <c r="AJ3" s="24">
        <v>650</v>
      </c>
      <c r="AK3" s="24">
        <v>720</v>
      </c>
      <c r="AL3" s="24">
        <v>585</v>
      </c>
      <c r="AM3" s="24">
        <v>425</v>
      </c>
      <c r="AN3" s="24">
        <v>690</v>
      </c>
      <c r="AO3" s="24">
        <v>720</v>
      </c>
      <c r="AP3" s="24">
        <v>680</v>
      </c>
      <c r="AQ3" s="24">
        <v>600</v>
      </c>
      <c r="AR3" s="24">
        <v>725</v>
      </c>
      <c r="AS3" s="24">
        <v>742</v>
      </c>
      <c r="AT3" s="112">
        <v>750</v>
      </c>
      <c r="AU3" s="120"/>
      <c r="AV3" s="24" t="s">
        <v>333</v>
      </c>
    </row>
    <row r="4" spans="1:48" s="87" customFormat="1" ht="14.25" thickBot="1">
      <c r="A4" s="84"/>
      <c r="B4" s="122"/>
      <c r="C4" s="186" t="s">
        <v>43</v>
      </c>
      <c r="D4" s="187"/>
      <c r="E4" s="187"/>
      <c r="F4" s="187"/>
      <c r="G4" s="188"/>
      <c r="H4" s="186" t="s">
        <v>42</v>
      </c>
      <c r="I4" s="187"/>
      <c r="J4" s="187"/>
      <c r="K4" s="187"/>
      <c r="L4" s="188"/>
      <c r="M4" s="186" t="s">
        <v>41</v>
      </c>
      <c r="N4" s="187"/>
      <c r="O4" s="187"/>
      <c r="P4" s="187"/>
      <c r="Q4" s="188"/>
      <c r="R4" s="130"/>
      <c r="S4" s="82"/>
      <c r="T4" s="82"/>
      <c r="U4" s="82"/>
      <c r="V4" s="86" t="s">
        <v>340</v>
      </c>
      <c r="W4" s="82" t="s">
        <v>160</v>
      </c>
      <c r="X4" s="82">
        <v>200</v>
      </c>
      <c r="Y4" s="82">
        <v>3000</v>
      </c>
      <c r="Z4" s="82">
        <v>1000</v>
      </c>
      <c r="AA4" s="82">
        <v>1500</v>
      </c>
      <c r="AB4" s="83">
        <v>5000</v>
      </c>
      <c r="AC4" s="82">
        <v>1450</v>
      </c>
      <c r="AD4" s="82">
        <v>200</v>
      </c>
      <c r="AE4" s="82"/>
      <c r="AF4" s="82"/>
      <c r="AG4" s="82"/>
      <c r="AH4" s="82"/>
      <c r="AI4" s="82"/>
      <c r="AJ4" s="82"/>
      <c r="AK4" s="82"/>
      <c r="AL4" s="82"/>
      <c r="AM4" s="82">
        <v>6000</v>
      </c>
      <c r="AN4" s="82"/>
      <c r="AO4" s="82"/>
      <c r="AP4" s="82"/>
      <c r="AQ4" s="82">
        <v>4000</v>
      </c>
      <c r="AR4" s="82">
        <v>5000</v>
      </c>
      <c r="AS4" s="82"/>
      <c r="AT4" s="82"/>
      <c r="AU4" s="121"/>
      <c r="AV4" s="82" t="s">
        <v>340</v>
      </c>
    </row>
    <row r="5" spans="1:48" ht="14.25" thickBot="1">
      <c r="A5" s="20" t="s">
        <v>44</v>
      </c>
      <c r="B5" s="123" t="s">
        <v>7</v>
      </c>
      <c r="C5" s="131" t="s">
        <v>358</v>
      </c>
      <c r="D5" s="21" t="s">
        <v>359</v>
      </c>
      <c r="E5" s="21" t="s">
        <v>355</v>
      </c>
      <c r="F5" s="21" t="s">
        <v>356</v>
      </c>
      <c r="G5" s="22" t="s">
        <v>357</v>
      </c>
      <c r="H5" s="131" t="s">
        <v>358</v>
      </c>
      <c r="I5" s="21" t="s">
        <v>359</v>
      </c>
      <c r="J5" s="21" t="s">
        <v>355</v>
      </c>
      <c r="K5" s="21" t="s">
        <v>356</v>
      </c>
      <c r="L5" s="22" t="s">
        <v>357</v>
      </c>
      <c r="M5" s="131" t="s">
        <v>358</v>
      </c>
      <c r="N5" s="21" t="s">
        <v>359</v>
      </c>
      <c r="O5" s="21" t="s">
        <v>355</v>
      </c>
      <c r="P5" s="21" t="s">
        <v>356</v>
      </c>
      <c r="Q5" s="22" t="s">
        <v>357</v>
      </c>
      <c r="R5" s="65" t="s">
        <v>144</v>
      </c>
      <c r="S5" s="65" t="s">
        <v>145</v>
      </c>
      <c r="T5" s="81" t="s">
        <v>118</v>
      </c>
      <c r="U5" s="2" t="s">
        <v>341</v>
      </c>
      <c r="V5" s="41" t="s">
        <v>87</v>
      </c>
      <c r="W5" s="25" t="s">
        <v>88</v>
      </c>
      <c r="X5" s="25" t="s">
        <v>161</v>
      </c>
      <c r="Y5" s="25" t="s">
        <v>90</v>
      </c>
      <c r="Z5" s="25"/>
      <c r="AA5" s="25"/>
      <c r="AB5" s="25" t="s">
        <v>90</v>
      </c>
      <c r="AC5" s="25" t="s">
        <v>90</v>
      </c>
      <c r="AD5" s="25"/>
      <c r="AE5" s="25"/>
      <c r="AF5" s="25"/>
      <c r="AG5" s="25"/>
      <c r="AH5" s="25"/>
      <c r="AI5" s="25"/>
      <c r="AJ5" s="25"/>
      <c r="AK5" s="25"/>
      <c r="AL5" s="25"/>
      <c r="AM5" s="25" t="s">
        <v>178</v>
      </c>
      <c r="AN5" s="25"/>
      <c r="AO5" s="25"/>
      <c r="AP5" s="25"/>
      <c r="AQ5" s="25" t="s">
        <v>178</v>
      </c>
      <c r="AR5" s="25"/>
      <c r="AS5" s="25"/>
      <c r="AT5" s="25"/>
      <c r="AU5" s="25" t="s">
        <v>155</v>
      </c>
      <c r="AV5" s="25" t="s">
        <v>87</v>
      </c>
    </row>
    <row r="6" spans="1:48" ht="13.5">
      <c r="A6" s="27" t="s">
        <v>139</v>
      </c>
      <c r="B6" s="124">
        <v>1</v>
      </c>
      <c r="C6" s="132">
        <v>0</v>
      </c>
      <c r="D6" s="95">
        <v>0</v>
      </c>
      <c r="E6" s="95">
        <v>0</v>
      </c>
      <c r="F6" s="95">
        <v>0</v>
      </c>
      <c r="G6" s="133">
        <v>134</v>
      </c>
      <c r="H6" s="144">
        <f>C6/C$25</f>
        <v>0</v>
      </c>
      <c r="I6" s="72">
        <f aca="true" t="shared" si="0" ref="H6:I25">D6/D$25</f>
        <v>0</v>
      </c>
      <c r="J6" s="72">
        <f aca="true" t="shared" si="1" ref="J6:J25">E6/E$25</f>
        <v>0</v>
      </c>
      <c r="K6" s="72">
        <f aca="true" t="shared" si="2" ref="K6:K25">F6/F$25</f>
        <v>0</v>
      </c>
      <c r="L6" s="145">
        <f aca="true" t="shared" si="3" ref="L6:L25">G6/G$25</f>
        <v>0.1474147414741474</v>
      </c>
      <c r="M6" s="156" t="str">
        <f aca="true" t="shared" si="4" ref="M6:M25">IF(ISERROR(1/H6)=TRUE,"出現しない",1/H6*4)</f>
        <v>出現しない</v>
      </c>
      <c r="N6" s="73" t="str">
        <f aca="true" t="shared" si="5" ref="N6:N25">IF(ISERROR(1/I6)=TRUE,"出現しない",1/I6*4)</f>
        <v>出現しない</v>
      </c>
      <c r="O6" s="73" t="str">
        <f aca="true" t="shared" si="6" ref="O6:O25">IF(ISERROR(1/J6)=TRUE,"出現しない",1/J6*3)</f>
        <v>出現しない</v>
      </c>
      <c r="P6" s="73" t="str">
        <f aca="true" t="shared" si="7" ref="P6:P24">IF(ISERROR(1/K6)=TRUE,"出現しない",1/K6*2)</f>
        <v>出現しない</v>
      </c>
      <c r="Q6" s="157">
        <f aca="true" t="shared" si="8" ref="Q6:Q25">IF(ISERROR(1/L6)=TRUE,"出現しない",1/L6)</f>
        <v>6.783582089552239</v>
      </c>
      <c r="R6" s="74" t="s">
        <v>342</v>
      </c>
      <c r="S6" s="66" t="s">
        <v>342</v>
      </c>
      <c r="T6" s="66" t="s">
        <v>342</v>
      </c>
      <c r="U6" s="66" t="s">
        <v>342</v>
      </c>
      <c r="V6" s="27" t="s">
        <v>343</v>
      </c>
      <c r="W6" s="4">
        <v>4</v>
      </c>
      <c r="X6" s="4">
        <v>4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92">
        <f aca="true" t="shared" si="9" ref="AU6:AU24">SUM(W6:AT6)</f>
        <v>8</v>
      </c>
      <c r="AV6" s="27" t="s">
        <v>343</v>
      </c>
    </row>
    <row r="7" spans="1:48" ht="13.5">
      <c r="A7" s="28" t="s">
        <v>138</v>
      </c>
      <c r="B7" s="125">
        <v>1</v>
      </c>
      <c r="C7" s="134">
        <v>0</v>
      </c>
      <c r="D7" s="96">
        <v>0</v>
      </c>
      <c r="E7" s="96">
        <v>0</v>
      </c>
      <c r="F7" s="96">
        <v>0</v>
      </c>
      <c r="G7" s="135">
        <v>140</v>
      </c>
      <c r="H7" s="146">
        <f t="shared" si="0"/>
        <v>0</v>
      </c>
      <c r="I7" s="75">
        <f t="shared" si="0"/>
        <v>0</v>
      </c>
      <c r="J7" s="75">
        <f t="shared" si="1"/>
        <v>0</v>
      </c>
      <c r="K7" s="75">
        <f t="shared" si="2"/>
        <v>0</v>
      </c>
      <c r="L7" s="147">
        <f t="shared" si="3"/>
        <v>0.15401540154015403</v>
      </c>
      <c r="M7" s="158" t="str">
        <f t="shared" si="4"/>
        <v>出現しない</v>
      </c>
      <c r="N7" s="76" t="str">
        <f t="shared" si="5"/>
        <v>出現しない</v>
      </c>
      <c r="O7" s="76" t="str">
        <f t="shared" si="6"/>
        <v>出現しない</v>
      </c>
      <c r="P7" s="76" t="str">
        <f t="shared" si="7"/>
        <v>出現しない</v>
      </c>
      <c r="Q7" s="159">
        <f t="shared" si="8"/>
        <v>6.492857142857142</v>
      </c>
      <c r="R7" s="77">
        <v>20</v>
      </c>
      <c r="S7" s="67"/>
      <c r="T7" s="67">
        <v>1500</v>
      </c>
      <c r="U7" s="67">
        <v>450</v>
      </c>
      <c r="V7" s="28" t="s">
        <v>138</v>
      </c>
      <c r="W7" s="3"/>
      <c r="X7" s="3">
        <v>4</v>
      </c>
      <c r="Y7" s="3"/>
      <c r="Z7" s="3">
        <v>6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93">
        <f t="shared" si="9"/>
        <v>10</v>
      </c>
      <c r="AV7" s="28" t="s">
        <v>138</v>
      </c>
    </row>
    <row r="8" spans="1:48" ht="14.25" thickBot="1">
      <c r="A8" s="29" t="s">
        <v>135</v>
      </c>
      <c r="B8" s="126">
        <v>1</v>
      </c>
      <c r="C8" s="136">
        <v>0</v>
      </c>
      <c r="D8" s="97">
        <v>0</v>
      </c>
      <c r="E8" s="97">
        <v>0</v>
      </c>
      <c r="F8" s="97">
        <v>0</v>
      </c>
      <c r="G8" s="137">
        <v>130</v>
      </c>
      <c r="H8" s="148">
        <f t="shared" si="0"/>
        <v>0</v>
      </c>
      <c r="I8" s="78">
        <f t="shared" si="0"/>
        <v>0</v>
      </c>
      <c r="J8" s="78">
        <f t="shared" si="1"/>
        <v>0</v>
      </c>
      <c r="K8" s="78">
        <f t="shared" si="2"/>
        <v>0</v>
      </c>
      <c r="L8" s="149">
        <f t="shared" si="3"/>
        <v>0.14301430143014301</v>
      </c>
      <c r="M8" s="160" t="str">
        <f t="shared" si="4"/>
        <v>出現しない</v>
      </c>
      <c r="N8" s="79" t="str">
        <f t="shared" si="5"/>
        <v>出現しない</v>
      </c>
      <c r="O8" s="79" t="str">
        <f t="shared" si="6"/>
        <v>出現しない</v>
      </c>
      <c r="P8" s="79" t="str">
        <f t="shared" si="7"/>
        <v>出現しない</v>
      </c>
      <c r="Q8" s="161">
        <f t="shared" si="8"/>
        <v>6.992307692307692</v>
      </c>
      <c r="R8" s="80">
        <v>20</v>
      </c>
      <c r="S8" s="68"/>
      <c r="T8" s="68">
        <v>1500</v>
      </c>
      <c r="U8" s="68">
        <v>450</v>
      </c>
      <c r="V8" s="29" t="s">
        <v>344</v>
      </c>
      <c r="W8" s="6"/>
      <c r="X8" s="6">
        <v>4</v>
      </c>
      <c r="Y8" s="6"/>
      <c r="Z8" s="6"/>
      <c r="AA8" s="6">
        <v>8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94">
        <f t="shared" si="9"/>
        <v>12</v>
      </c>
      <c r="AV8" s="29" t="s">
        <v>344</v>
      </c>
    </row>
    <row r="9" spans="1:48" ht="13.5">
      <c r="A9" s="27" t="s">
        <v>136</v>
      </c>
      <c r="B9" s="124">
        <v>2</v>
      </c>
      <c r="C9" s="132">
        <v>0</v>
      </c>
      <c r="D9" s="95">
        <v>0</v>
      </c>
      <c r="E9" s="95">
        <v>0</v>
      </c>
      <c r="F9" s="95">
        <v>61</v>
      </c>
      <c r="G9" s="133">
        <v>100</v>
      </c>
      <c r="H9" s="144">
        <f t="shared" si="0"/>
        <v>0</v>
      </c>
      <c r="I9" s="72">
        <f t="shared" si="0"/>
        <v>0</v>
      </c>
      <c r="J9" s="72">
        <f t="shared" si="1"/>
        <v>0</v>
      </c>
      <c r="K9" s="72">
        <f t="shared" si="2"/>
        <v>0.1513647642679901</v>
      </c>
      <c r="L9" s="145">
        <f t="shared" si="3"/>
        <v>0.11001100110011001</v>
      </c>
      <c r="M9" s="156" t="str">
        <f t="shared" si="4"/>
        <v>出現しない</v>
      </c>
      <c r="N9" s="73" t="str">
        <f t="shared" si="5"/>
        <v>出現しない</v>
      </c>
      <c r="O9" s="73" t="str">
        <f t="shared" si="6"/>
        <v>出現しない</v>
      </c>
      <c r="P9" s="73">
        <f>IF(ISERROR(1/K9)=TRUE,"出現しない",1/K9*2)</f>
        <v>13.21311475409836</v>
      </c>
      <c r="Q9" s="157">
        <f t="shared" si="8"/>
        <v>9.09</v>
      </c>
      <c r="R9" s="74" t="s">
        <v>345</v>
      </c>
      <c r="S9" s="66"/>
      <c r="T9" s="66"/>
      <c r="U9" s="66" t="s">
        <v>345</v>
      </c>
      <c r="V9" s="27" t="s">
        <v>346</v>
      </c>
      <c r="W9" s="4"/>
      <c r="X9" s="4"/>
      <c r="Y9" s="4"/>
      <c r="Z9" s="4"/>
      <c r="AA9" s="4">
        <v>7</v>
      </c>
      <c r="AB9" s="4"/>
      <c r="AC9" s="4">
        <v>7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>
        <v>8</v>
      </c>
      <c r="AP9" s="4"/>
      <c r="AQ9" s="4"/>
      <c r="AR9" s="4"/>
      <c r="AS9" s="4"/>
      <c r="AT9" s="4"/>
      <c r="AU9" s="92">
        <f t="shared" si="9"/>
        <v>22</v>
      </c>
      <c r="AV9" s="27" t="s">
        <v>346</v>
      </c>
    </row>
    <row r="10" spans="1:48" ht="13.5">
      <c r="A10" s="28" t="s">
        <v>140</v>
      </c>
      <c r="B10" s="125">
        <v>2</v>
      </c>
      <c r="C10" s="134">
        <v>0</v>
      </c>
      <c r="D10" s="96">
        <v>0</v>
      </c>
      <c r="E10" s="96">
        <v>0</v>
      </c>
      <c r="F10" s="96">
        <v>0</v>
      </c>
      <c r="G10" s="135">
        <v>106</v>
      </c>
      <c r="H10" s="146">
        <f t="shared" si="0"/>
        <v>0</v>
      </c>
      <c r="I10" s="75">
        <f t="shared" si="0"/>
        <v>0</v>
      </c>
      <c r="J10" s="75">
        <f t="shared" si="1"/>
        <v>0</v>
      </c>
      <c r="K10" s="75">
        <f t="shared" si="2"/>
        <v>0</v>
      </c>
      <c r="L10" s="147">
        <f t="shared" si="3"/>
        <v>0.11661166116611661</v>
      </c>
      <c r="M10" s="158" t="str">
        <f t="shared" si="4"/>
        <v>出現しない</v>
      </c>
      <c r="N10" s="76" t="str">
        <f t="shared" si="5"/>
        <v>出現しない</v>
      </c>
      <c r="O10" s="76" t="str">
        <f t="shared" si="6"/>
        <v>出現しない</v>
      </c>
      <c r="P10" s="76" t="str">
        <f t="shared" si="7"/>
        <v>出現しない</v>
      </c>
      <c r="Q10" s="159">
        <f t="shared" si="8"/>
        <v>8.575471698113207</v>
      </c>
      <c r="R10" s="77">
        <v>20</v>
      </c>
      <c r="S10" s="67"/>
      <c r="T10" s="67">
        <v>2000</v>
      </c>
      <c r="U10" s="67">
        <v>550</v>
      </c>
      <c r="V10" s="28" t="s">
        <v>347</v>
      </c>
      <c r="W10" s="3"/>
      <c r="X10" s="3"/>
      <c r="Y10" s="3"/>
      <c r="Z10" s="3">
        <v>6</v>
      </c>
      <c r="AA10" s="3"/>
      <c r="AB10" s="3">
        <v>6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93">
        <f t="shared" si="9"/>
        <v>12</v>
      </c>
      <c r="AV10" s="28" t="s">
        <v>347</v>
      </c>
    </row>
    <row r="11" spans="1:48" ht="13.5">
      <c r="A11" s="28" t="s">
        <v>166</v>
      </c>
      <c r="B11" s="125">
        <v>2</v>
      </c>
      <c r="C11" s="134">
        <v>0</v>
      </c>
      <c r="D11" s="96">
        <v>0</v>
      </c>
      <c r="E11" s="96">
        <v>0</v>
      </c>
      <c r="F11" s="96">
        <v>0</v>
      </c>
      <c r="G11" s="135">
        <v>114</v>
      </c>
      <c r="H11" s="146">
        <f t="shared" si="0"/>
        <v>0</v>
      </c>
      <c r="I11" s="75">
        <f t="shared" si="0"/>
        <v>0</v>
      </c>
      <c r="J11" s="75">
        <f t="shared" si="1"/>
        <v>0</v>
      </c>
      <c r="K11" s="75">
        <f t="shared" si="2"/>
        <v>0</v>
      </c>
      <c r="L11" s="147">
        <f t="shared" si="3"/>
        <v>0.1254125412541254</v>
      </c>
      <c r="M11" s="158" t="str">
        <f t="shared" si="4"/>
        <v>出現しない</v>
      </c>
      <c r="N11" s="76" t="str">
        <f t="shared" si="5"/>
        <v>出現しない</v>
      </c>
      <c r="O11" s="76" t="str">
        <f t="shared" si="6"/>
        <v>出現しない</v>
      </c>
      <c r="P11" s="76" t="str">
        <f t="shared" si="7"/>
        <v>出現しない</v>
      </c>
      <c r="Q11" s="159">
        <f t="shared" si="8"/>
        <v>7.973684210526316</v>
      </c>
      <c r="R11" s="77">
        <v>20</v>
      </c>
      <c r="S11" s="67"/>
      <c r="T11" s="67">
        <v>2000</v>
      </c>
      <c r="U11" s="67">
        <v>550</v>
      </c>
      <c r="V11" s="28" t="s">
        <v>348</v>
      </c>
      <c r="W11" s="3"/>
      <c r="X11" s="3"/>
      <c r="Y11" s="3"/>
      <c r="Z11" s="3">
        <v>6</v>
      </c>
      <c r="AA11" s="3"/>
      <c r="AB11" s="3">
        <v>6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93">
        <f t="shared" si="9"/>
        <v>12</v>
      </c>
      <c r="AV11" s="28" t="s">
        <v>348</v>
      </c>
    </row>
    <row r="12" spans="1:48" ht="14.25" thickBot="1">
      <c r="A12" s="28" t="s">
        <v>167</v>
      </c>
      <c r="B12" s="125">
        <v>2</v>
      </c>
      <c r="C12" s="134">
        <v>0</v>
      </c>
      <c r="D12" s="96">
        <v>0</v>
      </c>
      <c r="E12" s="96">
        <v>0</v>
      </c>
      <c r="F12" s="96">
        <v>63</v>
      </c>
      <c r="G12" s="135">
        <v>0</v>
      </c>
      <c r="H12" s="146">
        <f t="shared" si="0"/>
        <v>0</v>
      </c>
      <c r="I12" s="75">
        <f t="shared" si="0"/>
        <v>0</v>
      </c>
      <c r="J12" s="75">
        <f t="shared" si="1"/>
        <v>0</v>
      </c>
      <c r="K12" s="75">
        <f t="shared" si="2"/>
        <v>0.15632754342431762</v>
      </c>
      <c r="L12" s="147">
        <f t="shared" si="3"/>
        <v>0</v>
      </c>
      <c r="M12" s="158" t="str">
        <f t="shared" si="4"/>
        <v>出現しない</v>
      </c>
      <c r="N12" s="76" t="str">
        <f t="shared" si="5"/>
        <v>出現しない</v>
      </c>
      <c r="O12" s="76" t="str">
        <f t="shared" si="6"/>
        <v>出現しない</v>
      </c>
      <c r="P12" s="76">
        <f t="shared" si="7"/>
        <v>12.793650793650793</v>
      </c>
      <c r="Q12" s="159" t="str">
        <f t="shared" si="8"/>
        <v>出現しない</v>
      </c>
      <c r="R12" s="77">
        <v>20</v>
      </c>
      <c r="S12" s="67"/>
      <c r="T12" s="67"/>
      <c r="U12" s="67">
        <v>550</v>
      </c>
      <c r="V12" s="28" t="s">
        <v>349</v>
      </c>
      <c r="W12" s="3"/>
      <c r="X12" s="3"/>
      <c r="Y12" s="3"/>
      <c r="Z12" s="3"/>
      <c r="AA12" s="3"/>
      <c r="AB12" s="3"/>
      <c r="AC12" s="3"/>
      <c r="AD12" s="3">
        <v>5</v>
      </c>
      <c r="AE12" s="3">
        <v>5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94">
        <f t="shared" si="9"/>
        <v>10</v>
      </c>
      <c r="AV12" s="28" t="s">
        <v>349</v>
      </c>
    </row>
    <row r="13" spans="1:48" ht="13.5">
      <c r="A13" s="27" t="s">
        <v>142</v>
      </c>
      <c r="B13" s="124">
        <v>3</v>
      </c>
      <c r="C13" s="132">
        <v>0</v>
      </c>
      <c r="D13" s="95">
        <v>0</v>
      </c>
      <c r="E13" s="95">
        <v>0</v>
      </c>
      <c r="F13" s="95">
        <v>66</v>
      </c>
      <c r="G13" s="133">
        <v>76</v>
      </c>
      <c r="H13" s="144">
        <f t="shared" si="0"/>
        <v>0</v>
      </c>
      <c r="I13" s="72">
        <f t="shared" si="0"/>
        <v>0</v>
      </c>
      <c r="J13" s="72">
        <f t="shared" si="1"/>
        <v>0</v>
      </c>
      <c r="K13" s="72">
        <f t="shared" si="2"/>
        <v>0.16377171215880892</v>
      </c>
      <c r="L13" s="145">
        <f t="shared" si="3"/>
        <v>0.08360836083608361</v>
      </c>
      <c r="M13" s="156" t="str">
        <f t="shared" si="4"/>
        <v>出現しない</v>
      </c>
      <c r="N13" s="73" t="str">
        <f t="shared" si="5"/>
        <v>出現しない</v>
      </c>
      <c r="O13" s="73" t="str">
        <f t="shared" si="6"/>
        <v>出現しない</v>
      </c>
      <c r="P13" s="73">
        <f t="shared" si="7"/>
        <v>12.212121212121213</v>
      </c>
      <c r="Q13" s="157">
        <f t="shared" si="8"/>
        <v>11.960526315789473</v>
      </c>
      <c r="R13" s="74">
        <v>15</v>
      </c>
      <c r="S13" s="66"/>
      <c r="T13" s="66">
        <v>3000</v>
      </c>
      <c r="U13" s="66">
        <v>600</v>
      </c>
      <c r="V13" s="27" t="s">
        <v>142</v>
      </c>
      <c r="W13" s="4"/>
      <c r="X13" s="4"/>
      <c r="Y13" s="4">
        <v>3</v>
      </c>
      <c r="Z13" s="4"/>
      <c r="AA13" s="4"/>
      <c r="AB13" s="4"/>
      <c r="AC13" s="4">
        <v>9</v>
      </c>
      <c r="AD13" s="4">
        <v>5</v>
      </c>
      <c r="AE13" s="4"/>
      <c r="AF13" s="4">
        <v>6</v>
      </c>
      <c r="AG13" s="4">
        <v>10</v>
      </c>
      <c r="AH13" s="4"/>
      <c r="AI13" s="4"/>
      <c r="AJ13" s="4"/>
      <c r="AK13" s="4">
        <v>7</v>
      </c>
      <c r="AL13" s="4"/>
      <c r="AM13" s="4"/>
      <c r="AN13" s="4"/>
      <c r="AO13" s="4"/>
      <c r="AP13" s="4"/>
      <c r="AQ13" s="4"/>
      <c r="AR13" s="4"/>
      <c r="AS13" s="4"/>
      <c r="AT13" s="4"/>
      <c r="AU13" s="92">
        <f t="shared" si="9"/>
        <v>40</v>
      </c>
      <c r="AV13" s="27" t="s">
        <v>142</v>
      </c>
    </row>
    <row r="14" spans="1:48" ht="13.5">
      <c r="A14" s="28" t="s">
        <v>137</v>
      </c>
      <c r="B14" s="125">
        <v>3</v>
      </c>
      <c r="C14" s="134">
        <v>68</v>
      </c>
      <c r="D14" s="96">
        <v>71</v>
      </c>
      <c r="E14" s="96">
        <v>22</v>
      </c>
      <c r="F14" s="96">
        <v>44</v>
      </c>
      <c r="G14" s="135">
        <v>72</v>
      </c>
      <c r="H14" s="146">
        <f t="shared" si="0"/>
        <v>0.145610278372591</v>
      </c>
      <c r="I14" s="75">
        <f t="shared" si="0"/>
        <v>0.13446969696969696</v>
      </c>
      <c r="J14" s="75">
        <f t="shared" si="1"/>
        <v>0.0912863070539419</v>
      </c>
      <c r="K14" s="75">
        <f t="shared" si="2"/>
        <v>0.10918114143920596</v>
      </c>
      <c r="L14" s="147">
        <f t="shared" si="3"/>
        <v>0.07920792079207921</v>
      </c>
      <c r="M14" s="158">
        <f t="shared" si="4"/>
        <v>27.47058823529412</v>
      </c>
      <c r="N14" s="76">
        <f t="shared" si="5"/>
        <v>29.74647887323944</v>
      </c>
      <c r="O14" s="76">
        <f>IF(ISERROR(1/J14)=TRUE,"出現しない",1/J14*3)</f>
        <v>32.86363636363637</v>
      </c>
      <c r="P14" s="76">
        <f>IF(ISERROR(1/K14)=TRUE,"出現しない",1/K14*2)</f>
        <v>18.318181818181817</v>
      </c>
      <c r="Q14" s="159">
        <f>IF(ISERROR(1/L14)=TRUE,"出現しない",1/L14)</f>
        <v>12.625</v>
      </c>
      <c r="R14" s="77">
        <v>15</v>
      </c>
      <c r="S14" s="67"/>
      <c r="T14" s="67"/>
      <c r="U14" s="67">
        <v>600</v>
      </c>
      <c r="V14" s="28" t="s">
        <v>350</v>
      </c>
      <c r="W14" s="3"/>
      <c r="X14" s="3"/>
      <c r="Y14" s="3">
        <v>2</v>
      </c>
      <c r="Z14" s="3"/>
      <c r="AA14" s="3">
        <v>5</v>
      </c>
      <c r="AB14" s="3">
        <v>9</v>
      </c>
      <c r="AC14" s="3"/>
      <c r="AD14" s="3">
        <v>5</v>
      </c>
      <c r="AE14" s="3">
        <v>5</v>
      </c>
      <c r="AF14" s="3"/>
      <c r="AG14" s="3">
        <v>5</v>
      </c>
      <c r="AH14" s="3"/>
      <c r="AI14" s="3"/>
      <c r="AJ14" s="3"/>
      <c r="AK14" s="3">
        <v>6</v>
      </c>
      <c r="AL14" s="3"/>
      <c r="AM14" s="3"/>
      <c r="AN14" s="3"/>
      <c r="AO14" s="3">
        <v>8</v>
      </c>
      <c r="AP14" s="3"/>
      <c r="AQ14" s="3"/>
      <c r="AR14" s="3">
        <v>10</v>
      </c>
      <c r="AS14" s="3"/>
      <c r="AT14" s="3"/>
      <c r="AU14" s="93">
        <f t="shared" si="9"/>
        <v>55</v>
      </c>
      <c r="AV14" s="28" t="s">
        <v>350</v>
      </c>
    </row>
    <row r="15" spans="1:48" ht="13.5">
      <c r="A15" s="28" t="s">
        <v>164</v>
      </c>
      <c r="B15" s="125">
        <v>3</v>
      </c>
      <c r="C15" s="134">
        <v>59</v>
      </c>
      <c r="D15" s="96">
        <v>58</v>
      </c>
      <c r="E15" s="96">
        <v>38</v>
      </c>
      <c r="F15" s="96">
        <v>36</v>
      </c>
      <c r="G15" s="135">
        <v>0</v>
      </c>
      <c r="H15" s="146">
        <f t="shared" si="0"/>
        <v>0.12633832976445397</v>
      </c>
      <c r="I15" s="75">
        <f t="shared" si="0"/>
        <v>0.10984848484848485</v>
      </c>
      <c r="J15" s="75">
        <f t="shared" si="1"/>
        <v>0.15767634854771784</v>
      </c>
      <c r="K15" s="75">
        <f t="shared" si="2"/>
        <v>0.08933002481389578</v>
      </c>
      <c r="L15" s="147">
        <f t="shared" si="3"/>
        <v>0</v>
      </c>
      <c r="M15" s="158">
        <f t="shared" si="4"/>
        <v>31.66101694915254</v>
      </c>
      <c r="N15" s="76">
        <f t="shared" si="5"/>
        <v>36.41379310344828</v>
      </c>
      <c r="O15" s="76">
        <f t="shared" si="6"/>
        <v>19.026315789473685</v>
      </c>
      <c r="P15" s="76">
        <f t="shared" si="7"/>
        <v>22.38888888888889</v>
      </c>
      <c r="Q15" s="159" t="str">
        <f t="shared" si="8"/>
        <v>出現しない</v>
      </c>
      <c r="R15" s="77">
        <v>15</v>
      </c>
      <c r="S15" s="67"/>
      <c r="T15" s="67"/>
      <c r="U15" s="67">
        <v>600</v>
      </c>
      <c r="V15" s="28" t="s">
        <v>351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>
        <v>5</v>
      </c>
      <c r="AI15" s="3"/>
      <c r="AJ15" s="3">
        <v>10</v>
      </c>
      <c r="AK15" s="3"/>
      <c r="AL15" s="3"/>
      <c r="AM15" s="3">
        <v>10</v>
      </c>
      <c r="AN15" s="3"/>
      <c r="AO15" s="3"/>
      <c r="AP15" s="3"/>
      <c r="AQ15" s="3"/>
      <c r="AR15" s="3"/>
      <c r="AS15" s="3"/>
      <c r="AT15" s="3"/>
      <c r="AU15" s="93">
        <f t="shared" si="9"/>
        <v>25</v>
      </c>
      <c r="AV15" s="28" t="s">
        <v>351</v>
      </c>
    </row>
    <row r="16" spans="1:48" ht="14.25" thickBot="1">
      <c r="A16" s="28" t="s">
        <v>162</v>
      </c>
      <c r="B16" s="125">
        <v>3</v>
      </c>
      <c r="C16" s="134">
        <v>48</v>
      </c>
      <c r="D16" s="96">
        <v>91</v>
      </c>
      <c r="E16" s="96">
        <v>50</v>
      </c>
      <c r="F16" s="96">
        <v>26</v>
      </c>
      <c r="G16" s="135">
        <v>0</v>
      </c>
      <c r="H16" s="146">
        <f t="shared" si="0"/>
        <v>0.10278372591006424</v>
      </c>
      <c r="I16" s="75">
        <f t="shared" si="0"/>
        <v>0.17234848484848486</v>
      </c>
      <c r="J16" s="75">
        <f t="shared" si="1"/>
        <v>0.2074688796680498</v>
      </c>
      <c r="K16" s="75">
        <f t="shared" si="2"/>
        <v>0.06451612903225806</v>
      </c>
      <c r="L16" s="147">
        <f t="shared" si="3"/>
        <v>0</v>
      </c>
      <c r="M16" s="158">
        <f t="shared" si="4"/>
        <v>38.916666666666664</v>
      </c>
      <c r="N16" s="76">
        <f t="shared" si="5"/>
        <v>23.208791208791208</v>
      </c>
      <c r="O16" s="76">
        <f t="shared" si="6"/>
        <v>14.459999999999997</v>
      </c>
      <c r="P16" s="76">
        <f t="shared" si="7"/>
        <v>31</v>
      </c>
      <c r="Q16" s="159" t="str">
        <f t="shared" si="8"/>
        <v>出現しない</v>
      </c>
      <c r="R16" s="77">
        <v>15</v>
      </c>
      <c r="S16" s="67"/>
      <c r="T16" s="67"/>
      <c r="U16" s="67">
        <v>600</v>
      </c>
      <c r="V16" s="28" t="s">
        <v>352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>
        <v>5</v>
      </c>
      <c r="AI16" s="3">
        <v>10</v>
      </c>
      <c r="AJ16" s="3"/>
      <c r="AK16" s="3"/>
      <c r="AL16" s="3">
        <v>5</v>
      </c>
      <c r="AM16" s="3"/>
      <c r="AN16" s="3"/>
      <c r="AO16" s="3"/>
      <c r="AP16" s="3"/>
      <c r="AQ16" s="3">
        <v>10</v>
      </c>
      <c r="AR16" s="3"/>
      <c r="AS16" s="3"/>
      <c r="AT16" s="3"/>
      <c r="AU16" s="94">
        <f t="shared" si="9"/>
        <v>30</v>
      </c>
      <c r="AV16" s="28" t="s">
        <v>352</v>
      </c>
    </row>
    <row r="17" spans="1:48" ht="13.5">
      <c r="A17" s="27" t="s">
        <v>141</v>
      </c>
      <c r="B17" s="124">
        <v>4</v>
      </c>
      <c r="C17" s="132">
        <v>46</v>
      </c>
      <c r="D17" s="95">
        <v>43</v>
      </c>
      <c r="E17" s="95">
        <v>21</v>
      </c>
      <c r="F17" s="95">
        <v>36</v>
      </c>
      <c r="G17" s="133">
        <v>37</v>
      </c>
      <c r="H17" s="144">
        <f t="shared" si="0"/>
        <v>0.09850107066381156</v>
      </c>
      <c r="I17" s="72">
        <f t="shared" si="0"/>
        <v>0.08143939393939394</v>
      </c>
      <c r="J17" s="72">
        <f t="shared" si="1"/>
        <v>0.08713692946058091</v>
      </c>
      <c r="K17" s="72">
        <f t="shared" si="2"/>
        <v>0.08933002481389578</v>
      </c>
      <c r="L17" s="145">
        <f t="shared" si="3"/>
        <v>0.0407040704070407</v>
      </c>
      <c r="M17" s="156">
        <f t="shared" si="4"/>
        <v>40.608695652173914</v>
      </c>
      <c r="N17" s="73">
        <f t="shared" si="5"/>
        <v>49.116279069767444</v>
      </c>
      <c r="O17" s="73">
        <f t="shared" si="6"/>
        <v>34.42857142857143</v>
      </c>
      <c r="P17" s="73">
        <f>IF(ISERROR(1/K17)=TRUE,"出現しない",1/K17*2)</f>
        <v>22.38888888888889</v>
      </c>
      <c r="Q17" s="157">
        <f>IF(ISERROR(1/L17)=TRUE,"出現しない",1/L17)</f>
        <v>24.56756756756757</v>
      </c>
      <c r="R17" s="74">
        <v>15</v>
      </c>
      <c r="S17" s="66"/>
      <c r="T17" s="66"/>
      <c r="U17" s="66">
        <v>680</v>
      </c>
      <c r="V17" s="27" t="s">
        <v>353</v>
      </c>
      <c r="W17" s="4"/>
      <c r="X17" s="4"/>
      <c r="Y17" s="4">
        <v>1</v>
      </c>
      <c r="Z17" s="4"/>
      <c r="AA17" s="4"/>
      <c r="AB17" s="4"/>
      <c r="AC17" s="4">
        <v>5</v>
      </c>
      <c r="AD17" s="4"/>
      <c r="AE17" s="4"/>
      <c r="AF17" s="4">
        <v>8</v>
      </c>
      <c r="AG17" s="4"/>
      <c r="AH17" s="4">
        <v>5</v>
      </c>
      <c r="AI17" s="4">
        <v>9</v>
      </c>
      <c r="AJ17" s="4">
        <v>9</v>
      </c>
      <c r="AK17" s="4">
        <v>4</v>
      </c>
      <c r="AL17" s="4"/>
      <c r="AM17" s="4"/>
      <c r="AN17" s="4"/>
      <c r="AO17" s="4"/>
      <c r="AP17" s="4">
        <v>8</v>
      </c>
      <c r="AQ17" s="4">
        <v>8</v>
      </c>
      <c r="AR17" s="4"/>
      <c r="AS17" s="4"/>
      <c r="AT17" s="4"/>
      <c r="AU17" s="92">
        <f t="shared" si="9"/>
        <v>57</v>
      </c>
      <c r="AV17" s="27" t="s">
        <v>353</v>
      </c>
    </row>
    <row r="18" spans="1:48" ht="13.5">
      <c r="A18" s="28" t="s">
        <v>173</v>
      </c>
      <c r="B18" s="125">
        <v>4</v>
      </c>
      <c r="C18" s="134">
        <v>64</v>
      </c>
      <c r="D18" s="96">
        <v>61</v>
      </c>
      <c r="E18" s="96">
        <v>35</v>
      </c>
      <c r="F18" s="96">
        <v>34</v>
      </c>
      <c r="G18" s="135">
        <v>0</v>
      </c>
      <c r="H18" s="146">
        <f t="shared" si="0"/>
        <v>0.13704496788008566</v>
      </c>
      <c r="I18" s="75">
        <f t="shared" si="0"/>
        <v>0.11553030303030302</v>
      </c>
      <c r="J18" s="75">
        <f t="shared" si="1"/>
        <v>0.14522821576763487</v>
      </c>
      <c r="K18" s="75">
        <f t="shared" si="2"/>
        <v>0.08436724565756824</v>
      </c>
      <c r="L18" s="147">
        <f t="shared" si="3"/>
        <v>0</v>
      </c>
      <c r="M18" s="158">
        <f t="shared" si="4"/>
        <v>29.1875</v>
      </c>
      <c r="N18" s="76">
        <f t="shared" si="5"/>
        <v>34.622950819672134</v>
      </c>
      <c r="O18" s="76">
        <f t="shared" si="6"/>
        <v>20.657142857142855</v>
      </c>
      <c r="P18" s="76">
        <f t="shared" si="7"/>
        <v>23.705882352941174</v>
      </c>
      <c r="Q18" s="159" t="str">
        <f t="shared" si="8"/>
        <v>出現しない</v>
      </c>
      <c r="R18" s="67">
        <v>15</v>
      </c>
      <c r="S18" s="67">
        <v>15</v>
      </c>
      <c r="T18" s="67">
        <v>4000</v>
      </c>
      <c r="U18" s="67">
        <v>680</v>
      </c>
      <c r="V18" s="28" t="s">
        <v>173</v>
      </c>
      <c r="W18" s="3"/>
      <c r="X18" s="3"/>
      <c r="Y18" s="3"/>
      <c r="Z18" s="3"/>
      <c r="AA18" s="3"/>
      <c r="AB18" s="3"/>
      <c r="AC18" s="3"/>
      <c r="AD18" s="3"/>
      <c r="AE18" s="3">
        <v>5</v>
      </c>
      <c r="AF18" s="3"/>
      <c r="AG18" s="3">
        <v>7</v>
      </c>
      <c r="AH18" s="3"/>
      <c r="AI18" s="3"/>
      <c r="AJ18" s="3"/>
      <c r="AK18" s="3"/>
      <c r="AL18" s="3">
        <v>10</v>
      </c>
      <c r="AM18" s="3"/>
      <c r="AN18" s="3"/>
      <c r="AO18" s="3"/>
      <c r="AP18" s="3"/>
      <c r="AQ18" s="3"/>
      <c r="AR18" s="3"/>
      <c r="AS18" s="3"/>
      <c r="AT18" s="3"/>
      <c r="AU18" s="93">
        <f t="shared" si="9"/>
        <v>22</v>
      </c>
      <c r="AV18" s="28" t="s">
        <v>173</v>
      </c>
    </row>
    <row r="19" spans="1:48" ht="13.5">
      <c r="A19" s="28" t="s">
        <v>163</v>
      </c>
      <c r="B19" s="125">
        <v>4</v>
      </c>
      <c r="C19" s="134">
        <v>43</v>
      </c>
      <c r="D19" s="96">
        <v>35</v>
      </c>
      <c r="E19" s="96">
        <v>19</v>
      </c>
      <c r="F19" s="96">
        <v>25</v>
      </c>
      <c r="G19" s="135">
        <v>0</v>
      </c>
      <c r="H19" s="146">
        <f t="shared" si="0"/>
        <v>0.09207708779443255</v>
      </c>
      <c r="I19" s="75">
        <f t="shared" si="0"/>
        <v>0.06628787878787878</v>
      </c>
      <c r="J19" s="75">
        <f t="shared" si="1"/>
        <v>0.07883817427385892</v>
      </c>
      <c r="K19" s="75">
        <f t="shared" si="2"/>
        <v>0.062034739454094295</v>
      </c>
      <c r="L19" s="147">
        <f t="shared" si="3"/>
        <v>0</v>
      </c>
      <c r="M19" s="158">
        <f t="shared" si="4"/>
        <v>43.44186046511628</v>
      </c>
      <c r="N19" s="76">
        <f t="shared" si="5"/>
        <v>60.34285714285715</v>
      </c>
      <c r="O19" s="76">
        <f t="shared" si="6"/>
        <v>38.05263157894737</v>
      </c>
      <c r="P19" s="76">
        <f t="shared" si="7"/>
        <v>32.24</v>
      </c>
      <c r="Q19" s="159" t="str">
        <f t="shared" si="8"/>
        <v>出現しない</v>
      </c>
      <c r="R19" s="67">
        <v>15</v>
      </c>
      <c r="S19" s="67">
        <v>15</v>
      </c>
      <c r="T19" s="67"/>
      <c r="U19" s="67">
        <v>680</v>
      </c>
      <c r="V19" s="28" t="s">
        <v>354</v>
      </c>
      <c r="W19" s="3"/>
      <c r="X19" s="3"/>
      <c r="Y19" s="3"/>
      <c r="Z19" s="3"/>
      <c r="AA19" s="3"/>
      <c r="AB19" s="3"/>
      <c r="AC19" s="3"/>
      <c r="AD19" s="3"/>
      <c r="AE19" s="3"/>
      <c r="AF19" s="3">
        <v>5</v>
      </c>
      <c r="AG19" s="3"/>
      <c r="AH19" s="3"/>
      <c r="AI19" s="3">
        <v>5</v>
      </c>
      <c r="AJ19" s="3">
        <v>5</v>
      </c>
      <c r="AK19" s="3"/>
      <c r="AL19" s="3"/>
      <c r="AM19" s="3">
        <v>5</v>
      </c>
      <c r="AN19" s="3">
        <v>5</v>
      </c>
      <c r="AO19" s="3"/>
      <c r="AP19" s="3"/>
      <c r="AQ19" s="3"/>
      <c r="AR19" s="3"/>
      <c r="AS19" s="3">
        <v>8</v>
      </c>
      <c r="AT19" s="3"/>
      <c r="AU19" s="93">
        <f t="shared" si="9"/>
        <v>33</v>
      </c>
      <c r="AV19" s="28" t="s">
        <v>354</v>
      </c>
    </row>
    <row r="20" spans="1:48" ht="14.25" thickBot="1">
      <c r="A20" s="106" t="s">
        <v>174</v>
      </c>
      <c r="B20" s="127">
        <v>4</v>
      </c>
      <c r="C20" s="138">
        <v>40</v>
      </c>
      <c r="D20" s="107">
        <v>35</v>
      </c>
      <c r="E20" s="107">
        <v>24</v>
      </c>
      <c r="F20" s="107">
        <v>0</v>
      </c>
      <c r="G20" s="139">
        <v>0</v>
      </c>
      <c r="H20" s="150">
        <f t="shared" si="0"/>
        <v>0.08565310492505353</v>
      </c>
      <c r="I20" s="108">
        <f t="shared" si="0"/>
        <v>0.06628787878787878</v>
      </c>
      <c r="J20" s="108">
        <f t="shared" si="1"/>
        <v>0.0995850622406639</v>
      </c>
      <c r="K20" s="108">
        <f t="shared" si="2"/>
        <v>0</v>
      </c>
      <c r="L20" s="151">
        <f t="shared" si="3"/>
        <v>0</v>
      </c>
      <c r="M20" s="162">
        <f t="shared" si="4"/>
        <v>46.7</v>
      </c>
      <c r="N20" s="109">
        <f t="shared" si="5"/>
        <v>60.34285714285715</v>
      </c>
      <c r="O20" s="109">
        <f t="shared" si="6"/>
        <v>30.125000000000004</v>
      </c>
      <c r="P20" s="109" t="str">
        <f t="shared" si="7"/>
        <v>出現しない</v>
      </c>
      <c r="Q20" s="163" t="str">
        <f t="shared" si="8"/>
        <v>出現しない</v>
      </c>
      <c r="R20" s="110">
        <v>15</v>
      </c>
      <c r="S20" s="110">
        <v>20</v>
      </c>
      <c r="T20" s="110"/>
      <c r="U20" s="110">
        <v>680</v>
      </c>
      <c r="V20" s="106" t="s">
        <v>174</v>
      </c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>
        <v>2</v>
      </c>
      <c r="AM20" s="61"/>
      <c r="AN20" s="61">
        <v>10</v>
      </c>
      <c r="AO20" s="61"/>
      <c r="AP20" s="61">
        <v>8</v>
      </c>
      <c r="AQ20" s="61"/>
      <c r="AR20" s="61"/>
      <c r="AS20" s="61"/>
      <c r="AT20" s="61"/>
      <c r="AU20" s="111">
        <f t="shared" si="9"/>
        <v>20</v>
      </c>
      <c r="AV20" s="106" t="s">
        <v>174</v>
      </c>
    </row>
    <row r="21" spans="1:48" ht="13.5">
      <c r="A21" s="27" t="s">
        <v>168</v>
      </c>
      <c r="B21" s="124">
        <v>5</v>
      </c>
      <c r="C21" s="132">
        <v>25</v>
      </c>
      <c r="D21" s="95">
        <v>45</v>
      </c>
      <c r="E21" s="95">
        <v>13</v>
      </c>
      <c r="F21" s="95">
        <v>6</v>
      </c>
      <c r="G21" s="133">
        <v>0</v>
      </c>
      <c r="H21" s="144">
        <f t="shared" si="0"/>
        <v>0.05353319057815846</v>
      </c>
      <c r="I21" s="72">
        <f t="shared" si="0"/>
        <v>0.08522727272727272</v>
      </c>
      <c r="J21" s="72">
        <f t="shared" si="1"/>
        <v>0.05394190871369295</v>
      </c>
      <c r="K21" s="72">
        <f t="shared" si="2"/>
        <v>0.01488833746898263</v>
      </c>
      <c r="L21" s="145">
        <f t="shared" si="3"/>
        <v>0</v>
      </c>
      <c r="M21" s="156">
        <f t="shared" si="4"/>
        <v>74.72</v>
      </c>
      <c r="N21" s="73">
        <f t="shared" si="5"/>
        <v>46.93333333333334</v>
      </c>
      <c r="O21" s="73">
        <f>IF(ISERROR(1/J21)=TRUE,"出現しない",1/J21*3)</f>
        <v>55.61538461538461</v>
      </c>
      <c r="P21" s="73">
        <f>IF(ISERROR(1/K21)=TRUE,"出現しない",1/K21*2)</f>
        <v>134.33333333333334</v>
      </c>
      <c r="Q21" s="157" t="str">
        <f>IF(ISERROR(1/L21)=TRUE,"出現しない",1/L21)</f>
        <v>出現しない</v>
      </c>
      <c r="R21" s="66">
        <v>10</v>
      </c>
      <c r="S21" s="66">
        <v>20</v>
      </c>
      <c r="T21" s="66">
        <v>5000</v>
      </c>
      <c r="U21" s="66">
        <v>700</v>
      </c>
      <c r="V21" s="27" t="s">
        <v>168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>
        <v>2</v>
      </c>
      <c r="AQ21" s="4">
        <v>2</v>
      </c>
      <c r="AR21" s="4"/>
      <c r="AS21" s="4">
        <v>8</v>
      </c>
      <c r="AT21" s="4">
        <v>6</v>
      </c>
      <c r="AU21" s="92">
        <f>SUM(W21:AT21)</f>
        <v>18</v>
      </c>
      <c r="AV21" s="27" t="s">
        <v>168</v>
      </c>
    </row>
    <row r="22" spans="1:48" ht="13.5">
      <c r="A22" s="89" t="s">
        <v>165</v>
      </c>
      <c r="B22" s="128">
        <v>5</v>
      </c>
      <c r="C22" s="140">
        <v>37</v>
      </c>
      <c r="D22" s="98">
        <v>41</v>
      </c>
      <c r="E22" s="98">
        <v>12</v>
      </c>
      <c r="F22" s="98">
        <v>6</v>
      </c>
      <c r="G22" s="141">
        <v>0</v>
      </c>
      <c r="H22" s="152">
        <f t="shared" si="0"/>
        <v>0.07922912205567452</v>
      </c>
      <c r="I22" s="99">
        <f t="shared" si="0"/>
        <v>0.07765151515151515</v>
      </c>
      <c r="J22" s="99">
        <f t="shared" si="1"/>
        <v>0.04979253112033195</v>
      </c>
      <c r="K22" s="99">
        <f t="shared" si="2"/>
        <v>0.01488833746898263</v>
      </c>
      <c r="L22" s="153">
        <f t="shared" si="3"/>
        <v>0</v>
      </c>
      <c r="M22" s="164">
        <f t="shared" si="4"/>
        <v>50.486486486486484</v>
      </c>
      <c r="N22" s="100">
        <f t="shared" si="5"/>
        <v>51.51219512195122</v>
      </c>
      <c r="O22" s="100">
        <f t="shared" si="6"/>
        <v>60.25000000000001</v>
      </c>
      <c r="P22" s="100">
        <f t="shared" si="7"/>
        <v>134.33333333333334</v>
      </c>
      <c r="Q22" s="165" t="str">
        <f t="shared" si="8"/>
        <v>出現しない</v>
      </c>
      <c r="R22" s="91">
        <v>10</v>
      </c>
      <c r="S22" s="91"/>
      <c r="T22" s="91"/>
      <c r="U22" s="91">
        <v>700</v>
      </c>
      <c r="V22" s="89" t="s">
        <v>165</v>
      </c>
      <c r="W22" s="90"/>
      <c r="X22" s="90"/>
      <c r="Y22" s="90"/>
      <c r="Z22" s="90"/>
      <c r="AA22" s="90"/>
      <c r="AB22" s="90"/>
      <c r="AC22" s="90"/>
      <c r="AD22" s="90"/>
      <c r="AE22" s="90"/>
      <c r="AF22" s="90">
        <v>3</v>
      </c>
      <c r="AG22" s="90"/>
      <c r="AH22" s="90"/>
      <c r="AI22" s="90">
        <v>2</v>
      </c>
      <c r="AJ22" s="90">
        <v>2</v>
      </c>
      <c r="AK22" s="90"/>
      <c r="AL22" s="90"/>
      <c r="AM22" s="90">
        <v>5</v>
      </c>
      <c r="AN22" s="90">
        <v>5</v>
      </c>
      <c r="AO22" s="90"/>
      <c r="AP22" s="90">
        <v>8</v>
      </c>
      <c r="AQ22" s="90"/>
      <c r="AR22" s="90">
        <v>5</v>
      </c>
      <c r="AS22" s="90"/>
      <c r="AT22" s="90"/>
      <c r="AU22" s="61">
        <f t="shared" si="9"/>
        <v>30</v>
      </c>
      <c r="AV22" s="89" t="s">
        <v>165</v>
      </c>
    </row>
    <row r="23" spans="1:48" ht="13.5">
      <c r="A23" s="28" t="s">
        <v>176</v>
      </c>
      <c r="B23" s="125">
        <v>5</v>
      </c>
      <c r="C23" s="134">
        <v>19</v>
      </c>
      <c r="D23" s="96">
        <v>31</v>
      </c>
      <c r="E23" s="96">
        <v>4</v>
      </c>
      <c r="F23" s="96">
        <v>0</v>
      </c>
      <c r="G23" s="135">
        <v>0</v>
      </c>
      <c r="H23" s="146">
        <f t="shared" si="0"/>
        <v>0.04068522483940043</v>
      </c>
      <c r="I23" s="75">
        <f t="shared" si="0"/>
        <v>0.058712121212121215</v>
      </c>
      <c r="J23" s="75">
        <f t="shared" si="1"/>
        <v>0.016597510373443983</v>
      </c>
      <c r="K23" s="75">
        <f t="shared" si="2"/>
        <v>0</v>
      </c>
      <c r="L23" s="147">
        <f t="shared" si="3"/>
        <v>0</v>
      </c>
      <c r="M23" s="158">
        <f t="shared" si="4"/>
        <v>98.3157894736842</v>
      </c>
      <c r="N23" s="76">
        <f t="shared" si="5"/>
        <v>68.12903225806451</v>
      </c>
      <c r="O23" s="76">
        <f t="shared" si="6"/>
        <v>180.75</v>
      </c>
      <c r="P23" s="76" t="str">
        <f t="shared" si="7"/>
        <v>出現しない</v>
      </c>
      <c r="Q23" s="159" t="str">
        <f t="shared" si="8"/>
        <v>出現しない</v>
      </c>
      <c r="R23" s="67">
        <v>10</v>
      </c>
      <c r="S23" s="67"/>
      <c r="T23" s="67"/>
      <c r="U23" s="67">
        <v>710</v>
      </c>
      <c r="V23" s="28" t="s">
        <v>176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>
        <v>1</v>
      </c>
      <c r="AP23" s="3"/>
      <c r="AQ23" s="3"/>
      <c r="AR23" s="3">
        <v>4</v>
      </c>
      <c r="AS23" s="3">
        <v>7</v>
      </c>
      <c r="AT23" s="3">
        <v>6</v>
      </c>
      <c r="AU23" s="93">
        <f t="shared" si="9"/>
        <v>18</v>
      </c>
      <c r="AV23" s="28" t="s">
        <v>176</v>
      </c>
    </row>
    <row r="24" spans="1:48" ht="14.25" thickBot="1">
      <c r="A24" s="29" t="s">
        <v>175</v>
      </c>
      <c r="B24" s="126">
        <v>5</v>
      </c>
      <c r="C24" s="136">
        <v>18</v>
      </c>
      <c r="D24" s="97">
        <v>17</v>
      </c>
      <c r="E24" s="97">
        <v>3</v>
      </c>
      <c r="F24" s="97">
        <v>0</v>
      </c>
      <c r="G24" s="137">
        <v>0</v>
      </c>
      <c r="H24" s="148">
        <f t="shared" si="0"/>
        <v>0.03854389721627409</v>
      </c>
      <c r="I24" s="78">
        <f t="shared" si="0"/>
        <v>0.032196969696969696</v>
      </c>
      <c r="J24" s="78">
        <f t="shared" si="1"/>
        <v>0.012448132780082987</v>
      </c>
      <c r="K24" s="78">
        <f t="shared" si="2"/>
        <v>0</v>
      </c>
      <c r="L24" s="149">
        <f t="shared" si="3"/>
        <v>0</v>
      </c>
      <c r="M24" s="160">
        <f t="shared" si="4"/>
        <v>103.77777777777779</v>
      </c>
      <c r="N24" s="79">
        <f t="shared" si="5"/>
        <v>124.23529411764706</v>
      </c>
      <c r="O24" s="79">
        <f t="shared" si="6"/>
        <v>241.00000000000003</v>
      </c>
      <c r="P24" s="79" t="str">
        <f t="shared" si="7"/>
        <v>出現しない</v>
      </c>
      <c r="Q24" s="161" t="str">
        <f t="shared" si="8"/>
        <v>出現しない</v>
      </c>
      <c r="R24" s="68">
        <v>10</v>
      </c>
      <c r="S24" s="68"/>
      <c r="T24" s="68"/>
      <c r="U24" s="68">
        <v>720</v>
      </c>
      <c r="V24" s="29" t="s">
        <v>175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>
        <v>1</v>
      </c>
      <c r="AO24" s="6">
        <v>2</v>
      </c>
      <c r="AP24" s="6"/>
      <c r="AQ24" s="6">
        <v>2</v>
      </c>
      <c r="AR24" s="6"/>
      <c r="AS24" s="6"/>
      <c r="AT24" s="6">
        <v>5</v>
      </c>
      <c r="AU24" s="94">
        <f t="shared" si="9"/>
        <v>10</v>
      </c>
      <c r="AV24" s="29" t="s">
        <v>175</v>
      </c>
    </row>
    <row r="25" spans="1:22" ht="14.25" thickBot="1">
      <c r="A25" s="31" t="s">
        <v>14</v>
      </c>
      <c r="B25" s="129"/>
      <c r="C25" s="142">
        <f>SUM(C6:C24)</f>
        <v>467</v>
      </c>
      <c r="D25" s="102">
        <f>SUM(D6:D24)</f>
        <v>528</v>
      </c>
      <c r="E25" s="102">
        <f>SUM(E6:E24)</f>
        <v>241</v>
      </c>
      <c r="F25" s="102">
        <f>SUM(F6:F24)</f>
        <v>403</v>
      </c>
      <c r="G25" s="143">
        <f>SUM(G6:G24)</f>
        <v>909</v>
      </c>
      <c r="H25" s="154">
        <f t="shared" si="0"/>
        <v>1</v>
      </c>
      <c r="I25" s="103">
        <f t="shared" si="0"/>
        <v>1</v>
      </c>
      <c r="J25" s="103">
        <f t="shared" si="1"/>
        <v>1</v>
      </c>
      <c r="K25" s="103">
        <f t="shared" si="2"/>
        <v>1</v>
      </c>
      <c r="L25" s="155">
        <f t="shared" si="3"/>
        <v>1</v>
      </c>
      <c r="M25" s="166">
        <f t="shared" si="4"/>
        <v>4</v>
      </c>
      <c r="N25" s="104">
        <f t="shared" si="5"/>
        <v>4</v>
      </c>
      <c r="O25" s="104">
        <f t="shared" si="6"/>
        <v>3</v>
      </c>
      <c r="P25" s="104">
        <f>IF(ISERROR(1/K25)=TRUE,"出現しない",1/K25*2)</f>
        <v>2</v>
      </c>
      <c r="Q25" s="105">
        <f t="shared" si="8"/>
        <v>1</v>
      </c>
      <c r="R25" s="69"/>
      <c r="S25" s="69"/>
      <c r="T25" s="69"/>
      <c r="U25" s="69"/>
      <c r="V25" s="70"/>
    </row>
    <row r="26" ht="13.5">
      <c r="D26" s="2" t="s">
        <v>316</v>
      </c>
    </row>
    <row r="27" ht="13.5">
      <c r="D27" s="2" t="s">
        <v>314</v>
      </c>
    </row>
    <row r="28" ht="13.5">
      <c r="AG28" s="2" t="s">
        <v>182</v>
      </c>
    </row>
    <row r="30" ht="14.25" thickBot="1"/>
    <row r="31" spans="9:13" ht="14.25" thickBot="1">
      <c r="I31" s="170" t="s">
        <v>372</v>
      </c>
      <c r="J31" s="171" t="s">
        <v>373</v>
      </c>
      <c r="K31" s="171" t="s">
        <v>368</v>
      </c>
      <c r="L31" s="171" t="s">
        <v>374</v>
      </c>
      <c r="M31" s="172" t="s">
        <v>375</v>
      </c>
    </row>
    <row r="32" spans="3:13" ht="14.25" thickBot="1">
      <c r="C32" s="2" t="s">
        <v>143</v>
      </c>
      <c r="D32" s="2" t="s">
        <v>44</v>
      </c>
      <c r="H32" s="27" t="s">
        <v>139</v>
      </c>
      <c r="I32" s="173">
        <v>0</v>
      </c>
      <c r="J32" s="174">
        <v>0</v>
      </c>
      <c r="K32" s="174">
        <v>0</v>
      </c>
      <c r="L32" s="174">
        <v>0</v>
      </c>
      <c r="M32" s="175">
        <v>134</v>
      </c>
    </row>
    <row r="33" spans="3:13" ht="13.5">
      <c r="C33" s="2">
        <v>150</v>
      </c>
      <c r="D33" s="2" t="s">
        <v>214</v>
      </c>
      <c r="H33" s="28" t="s">
        <v>138</v>
      </c>
      <c r="I33" s="156">
        <v>0</v>
      </c>
      <c r="J33" s="73">
        <v>0</v>
      </c>
      <c r="K33" s="73">
        <v>0</v>
      </c>
      <c r="L33" s="73">
        <v>0</v>
      </c>
      <c r="M33" s="157">
        <v>140</v>
      </c>
    </row>
    <row r="34" spans="3:13" ht="14.25" thickBot="1">
      <c r="C34" s="2">
        <v>30</v>
      </c>
      <c r="D34" s="2" t="s">
        <v>215</v>
      </c>
      <c r="H34" s="29" t="s">
        <v>135</v>
      </c>
      <c r="I34" s="158">
        <v>0</v>
      </c>
      <c r="J34" s="76">
        <v>0</v>
      </c>
      <c r="K34" s="76">
        <v>0</v>
      </c>
      <c r="L34" s="76">
        <v>0</v>
      </c>
      <c r="M34" s="159">
        <v>130</v>
      </c>
    </row>
    <row r="35" spans="3:13" ht="14.25" thickBot="1">
      <c r="C35" s="2">
        <v>550</v>
      </c>
      <c r="D35" s="2" t="s">
        <v>216</v>
      </c>
      <c r="H35" s="27" t="s">
        <v>136</v>
      </c>
      <c r="I35" s="160">
        <v>0</v>
      </c>
      <c r="J35" s="79">
        <v>0</v>
      </c>
      <c r="K35" s="79">
        <v>0</v>
      </c>
      <c r="L35" s="79">
        <v>60</v>
      </c>
      <c r="M35" s="161">
        <v>100</v>
      </c>
    </row>
    <row r="36" spans="3:13" ht="13.5">
      <c r="C36" s="2">
        <v>550</v>
      </c>
      <c r="D36" s="2" t="s">
        <v>217</v>
      </c>
      <c r="H36" s="28" t="s">
        <v>140</v>
      </c>
      <c r="I36" s="156">
        <v>0</v>
      </c>
      <c r="J36" s="73">
        <v>0</v>
      </c>
      <c r="K36" s="73">
        <v>0</v>
      </c>
      <c r="L36" s="73">
        <v>0</v>
      </c>
      <c r="M36" s="157">
        <v>106</v>
      </c>
    </row>
    <row r="37" spans="3:13" ht="13.5">
      <c r="C37" s="2">
        <v>625</v>
      </c>
      <c r="D37" s="2" t="s">
        <v>218</v>
      </c>
      <c r="H37" s="28" t="s">
        <v>166</v>
      </c>
      <c r="I37" s="158">
        <v>0</v>
      </c>
      <c r="J37" s="76">
        <v>0</v>
      </c>
      <c r="K37" s="76">
        <v>0</v>
      </c>
      <c r="L37" s="76">
        <v>0</v>
      </c>
      <c r="M37" s="159">
        <v>114</v>
      </c>
    </row>
    <row r="38" spans="3:13" ht="14.25" thickBot="1">
      <c r="C38" s="2">
        <v>29</v>
      </c>
      <c r="D38" s="2" t="s">
        <v>219</v>
      </c>
      <c r="H38" s="28" t="s">
        <v>167</v>
      </c>
      <c r="I38" s="158">
        <v>0</v>
      </c>
      <c r="J38" s="76">
        <v>0</v>
      </c>
      <c r="K38" s="76">
        <v>0</v>
      </c>
      <c r="L38" s="76">
        <v>62</v>
      </c>
      <c r="M38" s="159">
        <v>0</v>
      </c>
    </row>
    <row r="39" spans="3:13" ht="14.25" thickBot="1">
      <c r="C39" s="2">
        <v>150</v>
      </c>
      <c r="D39" s="2" t="s">
        <v>220</v>
      </c>
      <c r="H39" s="27" t="s">
        <v>142</v>
      </c>
      <c r="I39" s="158">
        <v>0</v>
      </c>
      <c r="J39" s="76">
        <v>0</v>
      </c>
      <c r="K39" s="76">
        <v>0</v>
      </c>
      <c r="L39" s="76">
        <v>65</v>
      </c>
      <c r="M39" s="159">
        <v>76</v>
      </c>
    </row>
    <row r="40" spans="3:13" ht="13.5">
      <c r="C40" s="2">
        <v>550</v>
      </c>
      <c r="D40" s="2" t="s">
        <v>221</v>
      </c>
      <c r="H40" s="28" t="s">
        <v>137</v>
      </c>
      <c r="I40" s="156">
        <v>27</v>
      </c>
      <c r="J40" s="73">
        <v>71</v>
      </c>
      <c r="K40" s="73">
        <v>22</v>
      </c>
      <c r="L40" s="73">
        <v>43</v>
      </c>
      <c r="M40" s="157">
        <v>72</v>
      </c>
    </row>
    <row r="41" spans="3:13" ht="13.5">
      <c r="C41" s="2">
        <v>600</v>
      </c>
      <c r="D41" s="2" t="s">
        <v>222</v>
      </c>
      <c r="H41" s="28" t="s">
        <v>164</v>
      </c>
      <c r="I41" s="158">
        <v>23</v>
      </c>
      <c r="J41" s="76">
        <v>58</v>
      </c>
      <c r="K41" s="76">
        <v>38</v>
      </c>
      <c r="L41" s="76">
        <v>36</v>
      </c>
      <c r="M41" s="159">
        <v>0</v>
      </c>
    </row>
    <row r="42" spans="3:13" ht="14.25" thickBot="1">
      <c r="C42" s="2">
        <v>525</v>
      </c>
      <c r="D42" s="2" t="s">
        <v>223</v>
      </c>
      <c r="H42" s="28" t="s">
        <v>162</v>
      </c>
      <c r="I42" s="158">
        <v>19</v>
      </c>
      <c r="J42" s="76">
        <v>91</v>
      </c>
      <c r="K42" s="76">
        <v>50</v>
      </c>
      <c r="L42" s="76">
        <v>24</v>
      </c>
      <c r="M42" s="159">
        <v>0</v>
      </c>
    </row>
    <row r="43" spans="3:13" ht="14.25" thickBot="1">
      <c r="C43" s="2">
        <v>29</v>
      </c>
      <c r="D43" s="2" t="s">
        <v>224</v>
      </c>
      <c r="H43" s="27" t="s">
        <v>141</v>
      </c>
      <c r="I43" s="158">
        <v>20</v>
      </c>
      <c r="J43" s="76">
        <v>43</v>
      </c>
      <c r="K43" s="76">
        <v>21</v>
      </c>
      <c r="L43" s="76">
        <v>36</v>
      </c>
      <c r="M43" s="159">
        <v>37</v>
      </c>
    </row>
    <row r="44" spans="3:13" ht="13.5">
      <c r="C44" s="2">
        <v>650</v>
      </c>
      <c r="D44" s="2" t="s">
        <v>225</v>
      </c>
      <c r="H44" s="28" t="s">
        <v>173</v>
      </c>
      <c r="I44" s="156">
        <v>25</v>
      </c>
      <c r="J44" s="73">
        <v>61</v>
      </c>
      <c r="K44" s="73">
        <v>35</v>
      </c>
      <c r="L44" s="73">
        <v>33</v>
      </c>
      <c r="M44" s="157">
        <v>0</v>
      </c>
    </row>
    <row r="45" spans="3:13" ht="13.5">
      <c r="C45" s="2">
        <v>650</v>
      </c>
      <c r="D45" s="2" t="s">
        <v>226</v>
      </c>
      <c r="H45" s="28" t="s">
        <v>163</v>
      </c>
      <c r="I45" s="158">
        <v>18</v>
      </c>
      <c r="J45" s="76">
        <v>35</v>
      </c>
      <c r="K45" s="76">
        <v>19</v>
      </c>
      <c r="L45" s="76">
        <v>24</v>
      </c>
      <c r="M45" s="159">
        <v>0</v>
      </c>
    </row>
    <row r="46" spans="3:13" ht="14.25" thickBot="1">
      <c r="C46" s="2">
        <v>720</v>
      </c>
      <c r="D46" s="2" t="s">
        <v>227</v>
      </c>
      <c r="H46" s="106" t="s">
        <v>174</v>
      </c>
      <c r="I46" s="158">
        <v>14</v>
      </c>
      <c r="J46" s="76">
        <v>35</v>
      </c>
      <c r="K46" s="76">
        <v>24</v>
      </c>
      <c r="L46" s="76">
        <v>0</v>
      </c>
      <c r="M46" s="159">
        <v>0</v>
      </c>
    </row>
    <row r="47" spans="3:13" ht="14.25" thickBot="1">
      <c r="C47" s="2">
        <v>585</v>
      </c>
      <c r="D47" s="2" t="s">
        <v>228</v>
      </c>
      <c r="H47" s="27" t="s">
        <v>168</v>
      </c>
      <c r="I47" s="162">
        <v>9</v>
      </c>
      <c r="J47" s="109">
        <v>45</v>
      </c>
      <c r="K47" s="109">
        <v>13</v>
      </c>
      <c r="L47" s="109">
        <v>6</v>
      </c>
      <c r="M47" s="163">
        <v>0</v>
      </c>
    </row>
    <row r="48" spans="3:13" ht="13.5">
      <c r="C48" s="2">
        <v>425</v>
      </c>
      <c r="D48" s="2" t="s">
        <v>229</v>
      </c>
      <c r="H48" s="89" t="s">
        <v>165</v>
      </c>
      <c r="I48" s="156">
        <v>17</v>
      </c>
      <c r="J48" s="73">
        <v>41</v>
      </c>
      <c r="K48" s="73">
        <v>12</v>
      </c>
      <c r="L48" s="73">
        <v>6</v>
      </c>
      <c r="M48" s="157">
        <v>0</v>
      </c>
    </row>
    <row r="49" spans="3:13" ht="13.5">
      <c r="C49" s="2">
        <v>690</v>
      </c>
      <c r="D49" s="2" t="s">
        <v>230</v>
      </c>
      <c r="H49" s="28" t="s">
        <v>176</v>
      </c>
      <c r="I49" s="164">
        <v>6</v>
      </c>
      <c r="J49" s="100">
        <v>31</v>
      </c>
      <c r="K49" s="100">
        <v>4</v>
      </c>
      <c r="L49" s="100">
        <v>0</v>
      </c>
      <c r="M49" s="165">
        <v>0</v>
      </c>
    </row>
    <row r="50" spans="3:13" ht="14.25" thickBot="1">
      <c r="C50" s="2">
        <v>720</v>
      </c>
      <c r="D50" s="2" t="s">
        <v>231</v>
      </c>
      <c r="H50" s="29" t="s">
        <v>175</v>
      </c>
      <c r="I50" s="158">
        <v>5</v>
      </c>
      <c r="J50" s="76">
        <v>17</v>
      </c>
      <c r="K50" s="76">
        <v>3</v>
      </c>
      <c r="L50" s="76">
        <v>0</v>
      </c>
      <c r="M50" s="159">
        <v>0</v>
      </c>
    </row>
    <row r="51" spans="3:40" ht="14.25" thickBot="1">
      <c r="C51" s="2">
        <v>680</v>
      </c>
      <c r="D51" s="2" t="s">
        <v>232</v>
      </c>
      <c r="H51" s="31" t="s">
        <v>14</v>
      </c>
      <c r="I51" s="160">
        <v>183</v>
      </c>
      <c r="J51" s="79">
        <v>528</v>
      </c>
      <c r="K51" s="79">
        <v>241</v>
      </c>
      <c r="L51" s="79">
        <v>395</v>
      </c>
      <c r="M51" s="161">
        <v>909</v>
      </c>
      <c r="AN51" s="2" t="s">
        <v>181</v>
      </c>
    </row>
    <row r="52" spans="3:40" ht="13.5">
      <c r="C52" s="2">
        <v>600</v>
      </c>
      <c r="D52" s="2" t="s">
        <v>233</v>
      </c>
      <c r="AN52" s="2" t="s">
        <v>183</v>
      </c>
    </row>
    <row r="53" spans="3:47" ht="13.5">
      <c r="C53" s="2">
        <v>725</v>
      </c>
      <c r="D53" s="2" t="s">
        <v>234</v>
      </c>
      <c r="AU53" s="2" t="s">
        <v>184</v>
      </c>
    </row>
    <row r="54" spans="3:47" ht="13.5">
      <c r="C54" s="2">
        <v>742</v>
      </c>
      <c r="D54" s="2" t="s">
        <v>235</v>
      </c>
      <c r="AU54" s="2" t="s">
        <v>185</v>
      </c>
    </row>
    <row r="55" spans="3:47" ht="13.5">
      <c r="C55" s="2">
        <v>750</v>
      </c>
      <c r="D55" s="2" t="s">
        <v>236</v>
      </c>
      <c r="AU55" s="2" t="s">
        <v>186</v>
      </c>
    </row>
    <row r="56" ht="13.5">
      <c r="AU56" s="2" t="s">
        <v>187</v>
      </c>
    </row>
    <row r="57" ht="13.5">
      <c r="AU57" s="2" t="s">
        <v>188</v>
      </c>
    </row>
    <row r="58" ht="13.5">
      <c r="AU58" s="2" t="s">
        <v>189</v>
      </c>
    </row>
    <row r="59" ht="13.5">
      <c r="AU59" s="2" t="s">
        <v>190</v>
      </c>
    </row>
    <row r="60" ht="13.5">
      <c r="AU60" s="2" t="s">
        <v>191</v>
      </c>
    </row>
    <row r="61" ht="13.5">
      <c r="AU61" s="2" t="s">
        <v>192</v>
      </c>
    </row>
    <row r="62" ht="13.5">
      <c r="AU62" s="2" t="s">
        <v>193</v>
      </c>
    </row>
    <row r="63" ht="13.5">
      <c r="AU63" s="2" t="s">
        <v>194</v>
      </c>
    </row>
    <row r="64" ht="13.5">
      <c r="AU64" s="2" t="s">
        <v>195</v>
      </c>
    </row>
    <row r="65" ht="13.5">
      <c r="AU65" s="2" t="s">
        <v>196</v>
      </c>
    </row>
    <row r="66" ht="13.5">
      <c r="AU66" s="2" t="s">
        <v>197</v>
      </c>
    </row>
    <row r="67" ht="13.5">
      <c r="AU67" s="2" t="s">
        <v>198</v>
      </c>
    </row>
    <row r="68" ht="13.5">
      <c r="AU68" s="2" t="s">
        <v>199</v>
      </c>
    </row>
    <row r="69" ht="13.5">
      <c r="AU69" s="2" t="s">
        <v>200</v>
      </c>
    </row>
    <row r="70" ht="13.5">
      <c r="AU70" s="2" t="s">
        <v>201</v>
      </c>
    </row>
  </sheetData>
  <sheetProtection/>
  <mergeCells count="3">
    <mergeCell ref="H4:L4"/>
    <mergeCell ref="M4:Q4"/>
    <mergeCell ref="C4:G4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8"/>
  <sheetViews>
    <sheetView zoomScalePageLayoutView="0" workbookViewId="0" topLeftCell="A1">
      <selection activeCell="I3" sqref="A3:I31"/>
    </sheetView>
  </sheetViews>
  <sheetFormatPr defaultColWidth="9.00390625" defaultRowHeight="13.5"/>
  <cols>
    <col min="2" max="2" width="12.50390625" style="0" bestFit="1" customWidth="1"/>
    <col min="3" max="3" width="11.00390625" style="0" bestFit="1" customWidth="1"/>
    <col min="4" max="4" width="17.625" style="0" customWidth="1"/>
    <col min="5" max="5" width="25.375" style="0" bestFit="1" customWidth="1"/>
    <col min="6" max="6" width="13.00390625" style="0" bestFit="1" customWidth="1"/>
    <col min="7" max="7" width="17.625" style="0" customWidth="1"/>
    <col min="8" max="8" width="23.50390625" style="0" bestFit="1" customWidth="1"/>
  </cols>
  <sheetData>
    <row r="1" ht="13.5">
      <c r="B1" t="s">
        <v>117</v>
      </c>
    </row>
    <row r="3" spans="2:8" ht="13.5">
      <c r="B3" s="52" t="s">
        <v>1</v>
      </c>
      <c r="C3" s="52" t="s">
        <v>4</v>
      </c>
      <c r="D3" s="52" t="s">
        <v>17</v>
      </c>
      <c r="E3" s="52" t="s">
        <v>16</v>
      </c>
      <c r="F3" s="52" t="s">
        <v>2</v>
      </c>
      <c r="G3" s="52" t="s">
        <v>20</v>
      </c>
      <c r="H3" s="52" t="s">
        <v>87</v>
      </c>
    </row>
    <row r="4" spans="2:8" ht="13.5">
      <c r="B4" s="1">
        <v>1</v>
      </c>
      <c r="C4" s="1">
        <v>0</v>
      </c>
      <c r="D4" s="1">
        <f aca="true" t="shared" si="0" ref="D4:D15">C5-C4</f>
        <v>10</v>
      </c>
      <c r="E4" s="3">
        <v>5</v>
      </c>
      <c r="F4" s="1" t="s">
        <v>122</v>
      </c>
      <c r="G4" s="1">
        <v>0</v>
      </c>
      <c r="H4" s="1"/>
    </row>
    <row r="5" spans="2:8" ht="13.5">
      <c r="B5" s="1">
        <v>2</v>
      </c>
      <c r="C5" s="1">
        <v>10</v>
      </c>
      <c r="D5" s="1">
        <f t="shared" si="0"/>
        <v>20</v>
      </c>
      <c r="E5" s="1">
        <v>5</v>
      </c>
      <c r="F5" s="1" t="s">
        <v>123</v>
      </c>
      <c r="G5" s="1">
        <v>2</v>
      </c>
      <c r="H5" s="1"/>
    </row>
    <row r="6" spans="2:8" ht="13.5">
      <c r="B6" s="1">
        <v>3</v>
      </c>
      <c r="C6" s="1">
        <v>30</v>
      </c>
      <c r="D6" s="1">
        <f t="shared" si="0"/>
        <v>30</v>
      </c>
      <c r="E6" s="1">
        <v>6</v>
      </c>
      <c r="F6" s="1" t="s">
        <v>124</v>
      </c>
      <c r="G6" s="1">
        <v>2</v>
      </c>
      <c r="H6" s="1"/>
    </row>
    <row r="7" spans="2:8" ht="13.5">
      <c r="B7" s="1">
        <v>4</v>
      </c>
      <c r="C7" s="1">
        <v>60</v>
      </c>
      <c r="D7" s="1">
        <f t="shared" si="0"/>
        <v>40</v>
      </c>
      <c r="E7" s="1">
        <v>6</v>
      </c>
      <c r="F7" s="1" t="s">
        <v>125</v>
      </c>
      <c r="G7" s="1">
        <v>3</v>
      </c>
      <c r="H7" s="1"/>
    </row>
    <row r="8" spans="2:8" ht="13.5">
      <c r="B8" s="1">
        <v>5</v>
      </c>
      <c r="C8" s="1">
        <v>100</v>
      </c>
      <c r="D8" s="1">
        <f t="shared" si="0"/>
        <v>50</v>
      </c>
      <c r="E8" s="1">
        <v>7</v>
      </c>
      <c r="F8" s="1" t="s">
        <v>127</v>
      </c>
      <c r="G8" s="1">
        <v>3</v>
      </c>
      <c r="H8" s="1" t="s">
        <v>377</v>
      </c>
    </row>
    <row r="9" spans="2:8" ht="13.5">
      <c r="B9" s="1">
        <v>6</v>
      </c>
      <c r="C9" s="1">
        <v>150</v>
      </c>
      <c r="D9" s="1">
        <f t="shared" si="0"/>
        <v>75</v>
      </c>
      <c r="E9" s="1">
        <v>7</v>
      </c>
      <c r="F9" s="1" t="s">
        <v>128</v>
      </c>
      <c r="G9" s="1">
        <v>4</v>
      </c>
      <c r="H9" s="1"/>
    </row>
    <row r="10" spans="2:8" ht="13.5">
      <c r="B10" s="1">
        <v>7</v>
      </c>
      <c r="C10" s="1">
        <v>225</v>
      </c>
      <c r="D10" s="1">
        <f t="shared" si="0"/>
        <v>100</v>
      </c>
      <c r="E10" s="1">
        <v>8</v>
      </c>
      <c r="F10" s="1" t="s">
        <v>129</v>
      </c>
      <c r="G10" s="1">
        <v>4</v>
      </c>
      <c r="H10" s="1"/>
    </row>
    <row r="11" spans="2:8" ht="13.5">
      <c r="B11" s="1">
        <v>8</v>
      </c>
      <c r="C11" s="1">
        <v>325</v>
      </c>
      <c r="D11" s="1">
        <f t="shared" si="0"/>
        <v>110</v>
      </c>
      <c r="E11" s="1">
        <v>8</v>
      </c>
      <c r="F11" s="1" t="s">
        <v>130</v>
      </c>
      <c r="G11" s="1">
        <v>5</v>
      </c>
      <c r="H11" s="1" t="s">
        <v>378</v>
      </c>
    </row>
    <row r="12" spans="2:8" ht="13.5">
      <c r="B12" s="1">
        <v>9</v>
      </c>
      <c r="C12" s="1">
        <v>435</v>
      </c>
      <c r="D12" s="1">
        <f t="shared" si="0"/>
        <v>120</v>
      </c>
      <c r="E12" s="1">
        <v>9</v>
      </c>
      <c r="F12" s="1" t="s">
        <v>131</v>
      </c>
      <c r="G12" s="1">
        <v>5</v>
      </c>
      <c r="H12" s="1"/>
    </row>
    <row r="13" spans="2:8" ht="13.5">
      <c r="B13" s="1">
        <v>10</v>
      </c>
      <c r="C13" s="1">
        <v>555</v>
      </c>
      <c r="D13" s="1">
        <f t="shared" si="0"/>
        <v>130</v>
      </c>
      <c r="E13" s="1">
        <v>9</v>
      </c>
      <c r="F13" s="1" t="s">
        <v>132</v>
      </c>
      <c r="G13" s="1">
        <v>6</v>
      </c>
      <c r="H13" s="1" t="s">
        <v>172</v>
      </c>
    </row>
    <row r="14" spans="2:8" ht="13.5">
      <c r="B14" s="1">
        <v>11</v>
      </c>
      <c r="C14" s="1">
        <v>685</v>
      </c>
      <c r="D14" s="1">
        <f t="shared" si="0"/>
        <v>140</v>
      </c>
      <c r="E14" s="1">
        <v>10</v>
      </c>
      <c r="F14" s="1" t="s">
        <v>121</v>
      </c>
      <c r="G14" s="1">
        <v>6</v>
      </c>
      <c r="H14" s="1" t="s">
        <v>379</v>
      </c>
    </row>
    <row r="15" spans="2:8" ht="13.5">
      <c r="B15" s="1">
        <v>12</v>
      </c>
      <c r="C15" s="1">
        <v>825</v>
      </c>
      <c r="D15" s="1">
        <f t="shared" si="0"/>
        <v>150</v>
      </c>
      <c r="E15" s="1">
        <v>10</v>
      </c>
      <c r="F15" s="1" t="s">
        <v>169</v>
      </c>
      <c r="G15" s="1">
        <v>7</v>
      </c>
      <c r="H15" s="1"/>
    </row>
    <row r="16" spans="2:8" ht="13.5">
      <c r="B16" s="1">
        <v>13</v>
      </c>
      <c r="C16" s="1">
        <v>975</v>
      </c>
      <c r="D16" s="1">
        <f aca="true" t="shared" si="1" ref="D16:D38">C17-C16</f>
        <v>160</v>
      </c>
      <c r="E16" s="1">
        <v>11</v>
      </c>
      <c r="F16" s="1" t="s">
        <v>3</v>
      </c>
      <c r="G16" s="1">
        <v>7</v>
      </c>
      <c r="H16" s="1"/>
    </row>
    <row r="17" spans="2:8" ht="13.5">
      <c r="B17" s="1">
        <v>14</v>
      </c>
      <c r="C17" s="1">
        <v>1135</v>
      </c>
      <c r="D17" s="1">
        <f t="shared" si="1"/>
        <v>170</v>
      </c>
      <c r="E17" s="1">
        <v>11</v>
      </c>
      <c r="F17" s="1" t="s">
        <v>3</v>
      </c>
      <c r="G17" s="1">
        <v>8</v>
      </c>
      <c r="H17" s="1"/>
    </row>
    <row r="18" spans="2:8" ht="13.5">
      <c r="B18" s="1">
        <v>15</v>
      </c>
      <c r="C18" s="1">
        <v>1305</v>
      </c>
      <c r="D18" s="1">
        <f t="shared" si="1"/>
        <v>180</v>
      </c>
      <c r="E18" s="1">
        <v>12</v>
      </c>
      <c r="F18" s="1" t="s">
        <v>3</v>
      </c>
      <c r="G18" s="1">
        <v>8</v>
      </c>
      <c r="H18" s="1"/>
    </row>
    <row r="19" spans="2:8" ht="13.5">
      <c r="B19" s="1">
        <v>16</v>
      </c>
      <c r="C19" s="1">
        <v>1485</v>
      </c>
      <c r="D19" s="1">
        <f t="shared" si="1"/>
        <v>190</v>
      </c>
      <c r="E19" s="1">
        <v>12</v>
      </c>
      <c r="F19" s="1" t="s">
        <v>3</v>
      </c>
      <c r="G19" s="1">
        <v>9</v>
      </c>
      <c r="H19" s="1"/>
    </row>
    <row r="20" spans="2:8" ht="13.5">
      <c r="B20" s="1">
        <v>17</v>
      </c>
      <c r="C20" s="1">
        <v>1675</v>
      </c>
      <c r="D20" s="1">
        <f t="shared" si="1"/>
        <v>200</v>
      </c>
      <c r="E20" s="1">
        <v>13</v>
      </c>
      <c r="F20" s="1" t="s">
        <v>3</v>
      </c>
      <c r="G20" s="1">
        <v>9</v>
      </c>
      <c r="H20" s="1"/>
    </row>
    <row r="21" spans="2:8" ht="13.5">
      <c r="B21" s="1">
        <v>18</v>
      </c>
      <c r="C21" s="1">
        <v>1875</v>
      </c>
      <c r="D21" s="1">
        <f t="shared" si="1"/>
        <v>210</v>
      </c>
      <c r="E21" s="1">
        <v>13</v>
      </c>
      <c r="F21" s="1" t="s">
        <v>3</v>
      </c>
      <c r="G21" s="1">
        <v>10</v>
      </c>
      <c r="H21" s="1"/>
    </row>
    <row r="22" spans="2:8" ht="13.5">
      <c r="B22" s="1">
        <v>19</v>
      </c>
      <c r="C22" s="1">
        <v>2085</v>
      </c>
      <c r="D22" s="1">
        <f t="shared" si="1"/>
        <v>220</v>
      </c>
      <c r="E22" s="1">
        <v>14</v>
      </c>
      <c r="F22" s="1" t="s">
        <v>3</v>
      </c>
      <c r="G22" s="1">
        <v>10</v>
      </c>
      <c r="H22" s="1"/>
    </row>
    <row r="23" spans="2:8" ht="13.5">
      <c r="B23" s="1">
        <v>20</v>
      </c>
      <c r="C23" s="1">
        <v>2305</v>
      </c>
      <c r="D23" s="1">
        <f t="shared" si="1"/>
        <v>230</v>
      </c>
      <c r="E23" s="1">
        <v>14</v>
      </c>
      <c r="F23" s="1" t="s">
        <v>3</v>
      </c>
      <c r="G23" s="1">
        <v>11</v>
      </c>
      <c r="H23" s="1"/>
    </row>
    <row r="24" spans="2:8" ht="13.5">
      <c r="B24" s="1">
        <v>21</v>
      </c>
      <c r="C24" s="1">
        <v>2535</v>
      </c>
      <c r="D24" s="1">
        <f t="shared" si="1"/>
        <v>240</v>
      </c>
      <c r="E24" s="1">
        <v>15</v>
      </c>
      <c r="F24" s="1" t="s">
        <v>3</v>
      </c>
      <c r="G24" s="1">
        <v>11</v>
      </c>
      <c r="H24" s="1" t="s">
        <v>171</v>
      </c>
    </row>
    <row r="25" spans="2:8" ht="13.5">
      <c r="B25" s="1">
        <v>22</v>
      </c>
      <c r="C25" s="1">
        <v>2775</v>
      </c>
      <c r="D25" s="1">
        <f t="shared" si="1"/>
        <v>250</v>
      </c>
      <c r="E25" s="1">
        <v>15</v>
      </c>
      <c r="F25" s="1" t="s">
        <v>3</v>
      </c>
      <c r="G25" s="1">
        <v>12</v>
      </c>
      <c r="H25" s="1"/>
    </row>
    <row r="26" spans="2:8" ht="13.5">
      <c r="B26" s="1">
        <v>23</v>
      </c>
      <c r="C26" s="1">
        <v>3025</v>
      </c>
      <c r="D26" s="1">
        <f t="shared" si="1"/>
        <v>260</v>
      </c>
      <c r="E26" s="1">
        <v>15</v>
      </c>
      <c r="F26" s="1" t="s">
        <v>3</v>
      </c>
      <c r="G26" s="1">
        <v>12</v>
      </c>
      <c r="H26" s="1"/>
    </row>
    <row r="27" spans="2:8" ht="13.5">
      <c r="B27" s="1">
        <v>24</v>
      </c>
      <c r="C27" s="1">
        <v>3285</v>
      </c>
      <c r="D27" s="1">
        <f t="shared" si="1"/>
        <v>270</v>
      </c>
      <c r="E27" s="1">
        <v>15</v>
      </c>
      <c r="F27" s="1" t="s">
        <v>3</v>
      </c>
      <c r="G27" s="1">
        <v>13</v>
      </c>
      <c r="H27" s="1"/>
    </row>
    <row r="28" spans="2:8" ht="13.5">
      <c r="B28" s="1">
        <v>25</v>
      </c>
      <c r="C28" s="1">
        <v>3555</v>
      </c>
      <c r="D28" s="1">
        <f>C29-C28</f>
        <v>280</v>
      </c>
      <c r="E28" s="1">
        <v>15</v>
      </c>
      <c r="F28" s="1" t="s">
        <v>3</v>
      </c>
      <c r="G28" s="1">
        <v>13</v>
      </c>
      <c r="H28" s="1"/>
    </row>
    <row r="29" spans="2:8" ht="13.5">
      <c r="B29" s="1">
        <v>26</v>
      </c>
      <c r="C29" s="1">
        <v>3835</v>
      </c>
      <c r="D29" s="1">
        <f t="shared" si="1"/>
        <v>290</v>
      </c>
      <c r="E29" s="1">
        <v>15</v>
      </c>
      <c r="F29" s="1" t="s">
        <v>3</v>
      </c>
      <c r="G29" s="1">
        <v>14</v>
      </c>
      <c r="H29" s="1"/>
    </row>
    <row r="30" spans="2:8" ht="13.5">
      <c r="B30" s="1">
        <v>27</v>
      </c>
      <c r="C30" s="1">
        <v>4125</v>
      </c>
      <c r="D30" s="1">
        <f t="shared" si="1"/>
        <v>300</v>
      </c>
      <c r="E30" s="1">
        <v>15</v>
      </c>
      <c r="F30" s="1" t="s">
        <v>3</v>
      </c>
      <c r="G30" s="1">
        <v>14</v>
      </c>
      <c r="H30" s="1"/>
    </row>
    <row r="31" spans="2:8" ht="13.5">
      <c r="B31" s="1">
        <v>28</v>
      </c>
      <c r="C31" s="1">
        <v>4425</v>
      </c>
      <c r="D31" s="1">
        <f t="shared" si="1"/>
        <v>300</v>
      </c>
      <c r="E31" s="1">
        <v>15</v>
      </c>
      <c r="F31" s="1" t="s">
        <v>3</v>
      </c>
      <c r="G31" s="1">
        <v>14</v>
      </c>
      <c r="H31" s="1" t="s">
        <v>170</v>
      </c>
    </row>
    <row r="32" spans="2:8" ht="13.5">
      <c r="B32" s="1">
        <v>29</v>
      </c>
      <c r="C32" s="1">
        <v>4725</v>
      </c>
      <c r="D32" s="1">
        <v>300</v>
      </c>
      <c r="E32" s="1">
        <v>15</v>
      </c>
      <c r="F32" s="1" t="s">
        <v>3</v>
      </c>
      <c r="G32" s="1">
        <v>15</v>
      </c>
      <c r="H32" s="1"/>
    </row>
    <row r="33" spans="2:7" ht="13.5">
      <c r="B33" s="181"/>
      <c r="C33" s="181"/>
      <c r="D33" s="181">
        <f t="shared" si="1"/>
        <v>0</v>
      </c>
      <c r="E33" s="181"/>
      <c r="F33" s="181"/>
      <c r="G33" s="181"/>
    </row>
    <row r="34" spans="2:7" ht="13.5">
      <c r="B34" s="1"/>
      <c r="C34" s="1"/>
      <c r="D34" s="1">
        <f t="shared" si="1"/>
        <v>0</v>
      </c>
      <c r="E34" s="1"/>
      <c r="F34" s="1"/>
      <c r="G34" s="1"/>
    </row>
    <row r="35" spans="2:7" ht="13.5">
      <c r="B35" s="1"/>
      <c r="C35" s="1"/>
      <c r="D35" s="1">
        <f t="shared" si="1"/>
        <v>0</v>
      </c>
      <c r="E35" s="1"/>
      <c r="F35" s="1"/>
      <c r="G35" s="1"/>
    </row>
    <row r="36" spans="2:7" ht="13.5">
      <c r="B36" s="1"/>
      <c r="C36" s="1"/>
      <c r="D36" s="1">
        <f t="shared" si="1"/>
        <v>0</v>
      </c>
      <c r="E36" s="1"/>
      <c r="F36" s="1"/>
      <c r="G36" s="1"/>
    </row>
    <row r="37" spans="2:7" ht="13.5">
      <c r="B37" s="1"/>
      <c r="C37" s="1"/>
      <c r="D37" s="1">
        <f t="shared" si="1"/>
        <v>0</v>
      </c>
      <c r="E37" s="1"/>
      <c r="F37" s="1"/>
      <c r="G37" s="1"/>
    </row>
    <row r="38" spans="2:7" ht="13.5">
      <c r="B38" s="1"/>
      <c r="C38" s="1"/>
      <c r="D38" s="1">
        <f t="shared" si="1"/>
        <v>0</v>
      </c>
      <c r="E38" s="1"/>
      <c r="F38" s="1"/>
      <c r="G38" s="1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4"/>
  <sheetViews>
    <sheetView zoomScalePageLayoutView="0" workbookViewId="0" topLeftCell="A1">
      <pane xSplit="1" topLeftCell="R1" activePane="topRight" state="frozen"/>
      <selection pane="topLeft" activeCell="A1" sqref="A1"/>
      <selection pane="topRight" activeCell="X5" sqref="X5"/>
    </sheetView>
  </sheetViews>
  <sheetFormatPr defaultColWidth="9.00390625" defaultRowHeight="13.5"/>
  <cols>
    <col min="1" max="1" width="18.00390625" style="2" customWidth="1"/>
    <col min="2" max="2" width="5.625" style="2" customWidth="1"/>
    <col min="3" max="3" width="11.625" style="2" customWidth="1"/>
    <col min="4" max="4" width="9.25390625" style="2" customWidth="1"/>
    <col min="5" max="5" width="9.125" style="2" customWidth="1"/>
    <col min="6" max="6" width="9.50390625" style="2" customWidth="1"/>
    <col min="7" max="7" width="9.375" style="2" customWidth="1"/>
    <col min="8" max="8" width="11.125" style="2" customWidth="1"/>
    <col min="9" max="10" width="9.00390625" style="2" customWidth="1"/>
    <col min="11" max="11" width="8.125" style="2" customWidth="1"/>
    <col min="12" max="12" width="8.125" style="2" bestFit="1" customWidth="1"/>
    <col min="13" max="13" width="10.875" style="2" customWidth="1"/>
    <col min="14" max="14" width="11.75390625" style="2" customWidth="1"/>
    <col min="15" max="15" width="11.375" style="2" bestFit="1" customWidth="1"/>
    <col min="16" max="16" width="11.00390625" style="2" customWidth="1"/>
    <col min="17" max="17" width="12.125" style="2" bestFit="1" customWidth="1"/>
    <col min="18" max="18" width="30.50390625" style="2" customWidth="1"/>
    <col min="19" max="19" width="14.625" style="2" bestFit="1" customWidth="1"/>
    <col min="20" max="20" width="14.00390625" style="2" customWidth="1"/>
    <col min="21" max="21" width="13.75390625" style="2" customWidth="1"/>
    <col min="22" max="22" width="19.50390625" style="2" bestFit="1" customWidth="1"/>
    <col min="23" max="23" width="22.25390625" style="2" bestFit="1" customWidth="1"/>
    <col min="24" max="24" width="16.625" style="2" bestFit="1" customWidth="1"/>
    <col min="25" max="25" width="14.875" style="2" bestFit="1" customWidth="1"/>
    <col min="26" max="26" width="18.875" style="2" bestFit="1" customWidth="1"/>
    <col min="27" max="27" width="13.625" style="2" customWidth="1"/>
    <col min="28" max="28" width="30.875" style="2" bestFit="1" customWidth="1"/>
    <col min="29" max="29" width="24.50390625" style="2" bestFit="1" customWidth="1"/>
    <col min="30" max="30" width="24.375" style="2" bestFit="1" customWidth="1"/>
    <col min="31" max="31" width="21.50390625" style="2" bestFit="1" customWidth="1"/>
    <col min="32" max="32" width="14.125" style="2" bestFit="1" customWidth="1"/>
    <col min="33" max="33" width="14.75390625" style="2" bestFit="1" customWidth="1"/>
    <col min="34" max="34" width="22.00390625" style="2" bestFit="1" customWidth="1"/>
    <col min="35" max="35" width="16.75390625" style="2" bestFit="1" customWidth="1"/>
    <col min="36" max="36" width="17.125" style="2" bestFit="1" customWidth="1"/>
    <col min="37" max="37" width="29.875" style="2" bestFit="1" customWidth="1"/>
    <col min="38" max="38" width="23.125" style="2" bestFit="1" customWidth="1"/>
    <col min="39" max="39" width="14.375" style="2" customWidth="1"/>
    <col min="40" max="40" width="21.125" style="2" bestFit="1" customWidth="1"/>
    <col min="41" max="41" width="22.50390625" style="2" bestFit="1" customWidth="1"/>
    <col min="42" max="42" width="19.50390625" style="2" bestFit="1" customWidth="1"/>
    <col min="43" max="43" width="16.375" style="2" bestFit="1" customWidth="1"/>
    <col min="44" max="44" width="21.625" style="2" bestFit="1" customWidth="1"/>
    <col min="45" max="45" width="24.875" style="2" bestFit="1" customWidth="1"/>
    <col min="46" max="46" width="8.50390625" style="2" bestFit="1" customWidth="1"/>
    <col min="47" max="47" width="18.875" style="2" bestFit="1" customWidth="1"/>
    <col min="48" max="48" width="17.625" style="2" bestFit="1" customWidth="1"/>
    <col min="49" max="49" width="27.25390625" style="2" bestFit="1" customWidth="1"/>
    <col min="50" max="50" width="12.625" style="2" bestFit="1" customWidth="1"/>
    <col min="51" max="51" width="19.375" style="2" customWidth="1"/>
    <col min="52" max="52" width="11.125" style="2" customWidth="1"/>
    <col min="53" max="16384" width="9.00390625" style="2" customWidth="1"/>
  </cols>
  <sheetData>
    <row r="1" spans="1:52" ht="14.25" thickBot="1">
      <c r="A1" s="2" t="s">
        <v>0</v>
      </c>
      <c r="R1" s="38" t="s">
        <v>44</v>
      </c>
      <c r="S1" s="26" t="s">
        <v>46</v>
      </c>
      <c r="T1" s="26" t="s">
        <v>45</v>
      </c>
      <c r="U1" s="26" t="s">
        <v>47</v>
      </c>
      <c r="V1" s="26" t="s">
        <v>48</v>
      </c>
      <c r="W1" s="26" t="s">
        <v>49</v>
      </c>
      <c r="X1" s="26" t="s">
        <v>50</v>
      </c>
      <c r="Y1" s="26" t="s">
        <v>51</v>
      </c>
      <c r="Z1" s="26" t="s">
        <v>52</v>
      </c>
      <c r="AA1" s="26" t="s">
        <v>53</v>
      </c>
      <c r="AB1" s="26" t="s">
        <v>54</v>
      </c>
      <c r="AC1" s="26" t="s">
        <v>55</v>
      </c>
      <c r="AD1" s="26" t="s">
        <v>56</v>
      </c>
      <c r="AE1" s="26" t="s">
        <v>57</v>
      </c>
      <c r="AF1" s="26" t="s">
        <v>58</v>
      </c>
      <c r="AG1" s="26" t="s">
        <v>59</v>
      </c>
      <c r="AH1" s="26" t="s">
        <v>60</v>
      </c>
      <c r="AI1" s="26" t="s">
        <v>61</v>
      </c>
      <c r="AJ1" s="26" t="s">
        <v>62</v>
      </c>
      <c r="AK1" s="26" t="s">
        <v>63</v>
      </c>
      <c r="AL1" s="26" t="s">
        <v>64</v>
      </c>
      <c r="AM1" s="26" t="s">
        <v>65</v>
      </c>
      <c r="AN1" s="26" t="s">
        <v>66</v>
      </c>
      <c r="AO1" s="26" t="s">
        <v>67</v>
      </c>
      <c r="AP1" s="26" t="s">
        <v>68</v>
      </c>
      <c r="AQ1" s="26" t="s">
        <v>69</v>
      </c>
      <c r="AR1" s="26" t="s">
        <v>70</v>
      </c>
      <c r="AS1" s="26" t="s">
        <v>71</v>
      </c>
      <c r="AT1" s="26" t="s">
        <v>72</v>
      </c>
      <c r="AU1" s="26" t="s">
        <v>73</v>
      </c>
      <c r="AV1" s="26" t="s">
        <v>74</v>
      </c>
      <c r="AW1" s="26" t="s">
        <v>75</v>
      </c>
      <c r="AX1" s="26" t="s">
        <v>76</v>
      </c>
      <c r="AY1" s="26" t="s">
        <v>44</v>
      </c>
      <c r="AZ1" s="48"/>
    </row>
    <row r="2" spans="1:52" ht="14.25" thickBot="1">
      <c r="A2" s="2" t="s">
        <v>92</v>
      </c>
      <c r="I2" s="2" t="s">
        <v>115</v>
      </c>
      <c r="N2" s="2" t="s">
        <v>116</v>
      </c>
      <c r="R2" s="39" t="s">
        <v>94</v>
      </c>
      <c r="S2" s="23" t="s">
        <v>95</v>
      </c>
      <c r="T2" s="23" t="s">
        <v>95</v>
      </c>
      <c r="U2" s="23" t="s">
        <v>95</v>
      </c>
      <c r="V2" s="23" t="s">
        <v>96</v>
      </c>
      <c r="W2" s="23" t="s">
        <v>97</v>
      </c>
      <c r="X2" s="23" t="s">
        <v>97</v>
      </c>
      <c r="Y2" s="23" t="s">
        <v>97</v>
      </c>
      <c r="Z2" s="23" t="s">
        <v>100</v>
      </c>
      <c r="AA2" s="23" t="s">
        <v>99</v>
      </c>
      <c r="AB2" s="23" t="s">
        <v>97</v>
      </c>
      <c r="AC2" s="23" t="s">
        <v>97</v>
      </c>
      <c r="AD2" s="23" t="s">
        <v>97</v>
      </c>
      <c r="AE2" s="23" t="s">
        <v>96</v>
      </c>
      <c r="AF2" s="23" t="s">
        <v>97</v>
      </c>
      <c r="AG2" s="23" t="s">
        <v>97</v>
      </c>
      <c r="AH2" s="23" t="s">
        <v>97</v>
      </c>
      <c r="AI2" s="23" t="s">
        <v>99</v>
      </c>
      <c r="AJ2" s="23" t="s">
        <v>100</v>
      </c>
      <c r="AK2" s="23" t="s">
        <v>97</v>
      </c>
      <c r="AL2" s="23" t="s">
        <v>97</v>
      </c>
      <c r="AM2" s="23" t="s">
        <v>96</v>
      </c>
      <c r="AN2" s="23" t="s">
        <v>97</v>
      </c>
      <c r="AO2" s="23" t="s">
        <v>97</v>
      </c>
      <c r="AP2" s="23" t="s">
        <v>99</v>
      </c>
      <c r="AQ2" s="23" t="s">
        <v>99</v>
      </c>
      <c r="AR2" s="23" t="s">
        <v>98</v>
      </c>
      <c r="AS2" s="23" t="s">
        <v>97</v>
      </c>
      <c r="AT2" s="23" t="s">
        <v>97</v>
      </c>
      <c r="AU2" s="23" t="s">
        <v>97</v>
      </c>
      <c r="AV2" s="23" t="s">
        <v>98</v>
      </c>
      <c r="AW2" s="23" t="s">
        <v>99</v>
      </c>
      <c r="AX2" s="23" t="s">
        <v>99</v>
      </c>
      <c r="AY2" s="23" t="s">
        <v>113</v>
      </c>
      <c r="AZ2" s="49"/>
    </row>
    <row r="3" spans="1:52" ht="14.25" thickBot="1">
      <c r="A3" s="46"/>
      <c r="B3" s="47"/>
      <c r="C3" s="193" t="s">
        <v>43</v>
      </c>
      <c r="D3" s="187"/>
      <c r="E3" s="187"/>
      <c r="F3" s="187"/>
      <c r="G3" s="191"/>
      <c r="H3" s="193" t="s">
        <v>42</v>
      </c>
      <c r="I3" s="187"/>
      <c r="J3" s="187"/>
      <c r="K3" s="187"/>
      <c r="L3" s="191"/>
      <c r="M3" s="193" t="s">
        <v>41</v>
      </c>
      <c r="N3" s="187"/>
      <c r="O3" s="187"/>
      <c r="P3" s="187"/>
      <c r="Q3" s="188"/>
      <c r="R3" s="40" t="s">
        <v>86</v>
      </c>
      <c r="S3" s="24" t="s">
        <v>91</v>
      </c>
      <c r="T3" s="24" t="s">
        <v>91</v>
      </c>
      <c r="U3" s="24" t="s">
        <v>91</v>
      </c>
      <c r="V3" s="24" t="s">
        <v>112</v>
      </c>
      <c r="W3" s="24" t="s">
        <v>109</v>
      </c>
      <c r="X3" s="24" t="s">
        <v>108</v>
      </c>
      <c r="Y3" s="24" t="s">
        <v>108</v>
      </c>
      <c r="Z3" s="24" t="s">
        <v>110</v>
      </c>
      <c r="AA3" s="24" t="s">
        <v>111</v>
      </c>
      <c r="AB3" s="24" t="s">
        <v>104</v>
      </c>
      <c r="AC3" s="24" t="s">
        <v>103</v>
      </c>
      <c r="AD3" s="24" t="s">
        <v>103</v>
      </c>
      <c r="AE3" s="24" t="s">
        <v>112</v>
      </c>
      <c r="AF3" s="24" t="s">
        <v>108</v>
      </c>
      <c r="AG3" s="24" t="s">
        <v>108</v>
      </c>
      <c r="AH3" s="24" t="s">
        <v>107</v>
      </c>
      <c r="AI3" s="24" t="s">
        <v>111</v>
      </c>
      <c r="AJ3" s="24" t="s">
        <v>110</v>
      </c>
      <c r="AK3" s="24" t="s">
        <v>102</v>
      </c>
      <c r="AL3" s="24" t="s">
        <v>106</v>
      </c>
      <c r="AM3" s="24" t="s">
        <v>112</v>
      </c>
      <c r="AN3" s="24" t="s">
        <v>107</v>
      </c>
      <c r="AO3" s="24" t="s">
        <v>107</v>
      </c>
      <c r="AP3" s="24"/>
      <c r="AQ3" s="24" t="s">
        <v>111</v>
      </c>
      <c r="AR3" s="24" t="s">
        <v>101</v>
      </c>
      <c r="AS3" s="24" t="s">
        <v>103</v>
      </c>
      <c r="AT3" s="24" t="s">
        <v>105</v>
      </c>
      <c r="AU3" s="24" t="s">
        <v>105</v>
      </c>
      <c r="AV3" s="24"/>
      <c r="AW3" s="24"/>
      <c r="AX3" s="24"/>
      <c r="AY3" s="24" t="s">
        <v>86</v>
      </c>
      <c r="AZ3" s="50"/>
    </row>
    <row r="4" spans="1:52" ht="14.25" thickBot="1">
      <c r="A4" s="20" t="s">
        <v>44</v>
      </c>
      <c r="B4" s="21" t="s">
        <v>7</v>
      </c>
      <c r="C4" s="21" t="s">
        <v>119</v>
      </c>
      <c r="D4" s="21" t="s">
        <v>6</v>
      </c>
      <c r="E4" s="21" t="s">
        <v>21</v>
      </c>
      <c r="F4" s="21" t="s">
        <v>23</v>
      </c>
      <c r="G4" s="21" t="s">
        <v>22</v>
      </c>
      <c r="H4" s="21" t="s">
        <v>119</v>
      </c>
      <c r="I4" s="21" t="s">
        <v>27</v>
      </c>
      <c r="J4" s="21" t="s">
        <v>28</v>
      </c>
      <c r="K4" s="21" t="s">
        <v>29</v>
      </c>
      <c r="L4" s="21" t="s">
        <v>30</v>
      </c>
      <c r="M4" s="21" t="s">
        <v>119</v>
      </c>
      <c r="N4" s="21" t="s">
        <v>37</v>
      </c>
      <c r="O4" s="21" t="s">
        <v>38</v>
      </c>
      <c r="P4" s="21" t="s">
        <v>39</v>
      </c>
      <c r="Q4" s="22" t="s">
        <v>40</v>
      </c>
      <c r="R4" s="41" t="s">
        <v>87</v>
      </c>
      <c r="S4" s="25" t="s">
        <v>88</v>
      </c>
      <c r="T4" s="25" t="s">
        <v>88</v>
      </c>
      <c r="U4" s="25" t="s">
        <v>88</v>
      </c>
      <c r="V4" s="25" t="s">
        <v>89</v>
      </c>
      <c r="W4" s="25"/>
      <c r="X4" s="25"/>
      <c r="Y4" s="25"/>
      <c r="Z4" s="25" t="s">
        <v>90</v>
      </c>
      <c r="AA4" s="25" t="s">
        <v>90</v>
      </c>
      <c r="AB4" s="25"/>
      <c r="AC4" s="25"/>
      <c r="AD4" s="25"/>
      <c r="AE4" s="25" t="s">
        <v>89</v>
      </c>
      <c r="AF4" s="25"/>
      <c r="AG4" s="25"/>
      <c r="AH4" s="25"/>
      <c r="AI4" s="25" t="s">
        <v>90</v>
      </c>
      <c r="AJ4" s="25" t="s">
        <v>90</v>
      </c>
      <c r="AK4" s="25"/>
      <c r="AL4" s="25"/>
      <c r="AM4" s="25" t="s">
        <v>89</v>
      </c>
      <c r="AN4" s="25"/>
      <c r="AO4" s="25"/>
      <c r="AP4" s="25" t="s">
        <v>90</v>
      </c>
      <c r="AQ4" s="25" t="s">
        <v>90</v>
      </c>
      <c r="AR4" s="25" t="s">
        <v>93</v>
      </c>
      <c r="AS4" s="25"/>
      <c r="AT4" s="25"/>
      <c r="AU4" s="25"/>
      <c r="AV4" s="25"/>
      <c r="AW4" s="25"/>
      <c r="AX4" s="25" t="s">
        <v>90</v>
      </c>
      <c r="AY4" s="25" t="s">
        <v>87</v>
      </c>
      <c r="AZ4" s="51"/>
    </row>
    <row r="5" spans="1:52" ht="13.5">
      <c r="A5" s="27" t="s">
        <v>35</v>
      </c>
      <c r="B5" s="4">
        <v>1</v>
      </c>
      <c r="C5" s="4"/>
      <c r="D5" s="4"/>
      <c r="E5" s="4"/>
      <c r="F5" s="4"/>
      <c r="G5" s="4">
        <v>14</v>
      </c>
      <c r="H5" s="10">
        <f>C5/C$33</f>
        <v>0</v>
      </c>
      <c r="I5" s="10">
        <f>D5/D$33</f>
        <v>0</v>
      </c>
      <c r="J5" s="10">
        <f>E5/E$33</f>
        <v>0</v>
      </c>
      <c r="K5" s="10">
        <f>F5/F$33</f>
        <v>0</v>
      </c>
      <c r="L5" s="53">
        <f>G5/G$33</f>
        <v>0.07142857142857142</v>
      </c>
      <c r="M5" s="11" t="str">
        <f>IF(ISERROR(1/H5)=TRUE,"出現しない",1/H5*4)</f>
        <v>出現しない</v>
      </c>
      <c r="N5" s="11" t="str">
        <f>IF(ISERROR(1/I5)=TRUE,"出現しない",1/I5*4)</f>
        <v>出現しない</v>
      </c>
      <c r="O5" s="11" t="str">
        <f>IF(ISERROR(1/J5)=TRUE,"出現しない",1/J5*3)</f>
        <v>出現しない</v>
      </c>
      <c r="P5" s="11" t="str">
        <f>IF(ISERROR(1/K5)=TRUE,"出現しない",1/K5*2)</f>
        <v>出現しない</v>
      </c>
      <c r="Q5" s="57">
        <f>IF(ISERROR(1/L5)=TRUE,"出現しない",1/L5)</f>
        <v>14</v>
      </c>
      <c r="R5" s="42" t="s">
        <v>35</v>
      </c>
      <c r="S5" s="4">
        <v>1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32" t="s">
        <v>35</v>
      </c>
      <c r="AZ5" s="33">
        <v>1</v>
      </c>
    </row>
    <row r="6" spans="1:52" ht="13.5">
      <c r="A6" s="28" t="s">
        <v>81</v>
      </c>
      <c r="B6" s="3">
        <v>1</v>
      </c>
      <c r="C6" s="3"/>
      <c r="D6" s="3"/>
      <c r="E6" s="3"/>
      <c r="F6" s="3"/>
      <c r="G6" s="3">
        <v>20</v>
      </c>
      <c r="H6" s="14">
        <f aca="true" t="shared" si="0" ref="H6:I32">C6/C$33</f>
        <v>0</v>
      </c>
      <c r="I6" s="14">
        <f t="shared" si="0"/>
        <v>0</v>
      </c>
      <c r="J6" s="14">
        <f aca="true" t="shared" si="1" ref="J6:J19">E6/E$33</f>
        <v>0</v>
      </c>
      <c r="K6" s="14">
        <f aca="true" t="shared" si="2" ref="K6:K19">F6/F$33</f>
        <v>0</v>
      </c>
      <c r="L6" s="54">
        <f aca="true" t="shared" si="3" ref="L6:L19">G6/G$33</f>
        <v>0.10204081632653061</v>
      </c>
      <c r="M6" s="5" t="str">
        <f aca="true" t="shared" si="4" ref="M6:N33">IF(ISERROR(1/H6)=TRUE,"出現しない",1/H6*4)</f>
        <v>出現しない</v>
      </c>
      <c r="N6" s="5" t="str">
        <f t="shared" si="4"/>
        <v>出現しない</v>
      </c>
      <c r="O6" s="5" t="str">
        <f aca="true" t="shared" si="5" ref="O6:O33">IF(ISERROR(1/J6)=TRUE,"出現しない",1/J6*3)</f>
        <v>出現しない</v>
      </c>
      <c r="P6" s="5" t="str">
        <f aca="true" t="shared" si="6" ref="P6:P33">IF(ISERROR(1/K6)=TRUE,"出現しない",1/K6*2)</f>
        <v>出現しない</v>
      </c>
      <c r="Q6" s="58">
        <f aca="true" t="shared" si="7" ref="Q6:Q33">IF(ISERROR(1/L6)=TRUE,"出現しない",1/L6)</f>
        <v>9.799999999999999</v>
      </c>
      <c r="R6" s="43" t="s">
        <v>81</v>
      </c>
      <c r="S6" s="3">
        <v>1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4" t="s">
        <v>81</v>
      </c>
      <c r="AZ6" s="35">
        <v>1</v>
      </c>
    </row>
    <row r="7" spans="1:52" ht="14.25" thickBot="1">
      <c r="A7" s="29" t="s">
        <v>83</v>
      </c>
      <c r="B7" s="6">
        <v>1</v>
      </c>
      <c r="C7" s="6"/>
      <c r="D7" s="6"/>
      <c r="E7" s="6"/>
      <c r="F7" s="6"/>
      <c r="G7" s="6">
        <v>15</v>
      </c>
      <c r="H7" s="12">
        <f t="shared" si="0"/>
        <v>0</v>
      </c>
      <c r="I7" s="12">
        <f t="shared" si="0"/>
        <v>0</v>
      </c>
      <c r="J7" s="12">
        <f t="shared" si="1"/>
        <v>0</v>
      </c>
      <c r="K7" s="12">
        <f t="shared" si="2"/>
        <v>0</v>
      </c>
      <c r="L7" s="55">
        <f t="shared" si="3"/>
        <v>0.07653061224489796</v>
      </c>
      <c r="M7" s="13" t="str">
        <f t="shared" si="4"/>
        <v>出現しない</v>
      </c>
      <c r="N7" s="13" t="str">
        <f t="shared" si="4"/>
        <v>出現しない</v>
      </c>
      <c r="O7" s="13" t="str">
        <f t="shared" si="5"/>
        <v>出現しない</v>
      </c>
      <c r="P7" s="13" t="str">
        <f t="shared" si="6"/>
        <v>出現しない</v>
      </c>
      <c r="Q7" s="59">
        <f t="shared" si="7"/>
        <v>13.066666666666666</v>
      </c>
      <c r="R7" s="44" t="s">
        <v>83</v>
      </c>
      <c r="S7" s="6">
        <v>1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36" t="s">
        <v>83</v>
      </c>
      <c r="AZ7" s="37">
        <v>1</v>
      </c>
    </row>
    <row r="8" spans="1:52" ht="13.5">
      <c r="A8" s="27" t="s">
        <v>33</v>
      </c>
      <c r="B8" s="4">
        <v>2</v>
      </c>
      <c r="C8" s="4"/>
      <c r="D8" s="4"/>
      <c r="E8" s="4"/>
      <c r="F8" s="4">
        <v>13</v>
      </c>
      <c r="G8" s="4">
        <v>28</v>
      </c>
      <c r="H8" s="10">
        <f t="shared" si="0"/>
        <v>0</v>
      </c>
      <c r="I8" s="10">
        <f t="shared" si="0"/>
        <v>0</v>
      </c>
      <c r="J8" s="10">
        <f t="shared" si="1"/>
        <v>0</v>
      </c>
      <c r="K8" s="10">
        <f t="shared" si="2"/>
        <v>0.13</v>
      </c>
      <c r="L8" s="53">
        <f t="shared" si="3"/>
        <v>0.14285714285714285</v>
      </c>
      <c r="M8" s="11" t="str">
        <f t="shared" si="4"/>
        <v>出現しない</v>
      </c>
      <c r="N8" s="11" t="str">
        <f t="shared" si="4"/>
        <v>出現しない</v>
      </c>
      <c r="O8" s="11" t="str">
        <f t="shared" si="5"/>
        <v>出現しない</v>
      </c>
      <c r="P8" s="11">
        <f t="shared" si="6"/>
        <v>15.384615384615383</v>
      </c>
      <c r="Q8" s="57">
        <f t="shared" si="7"/>
        <v>7</v>
      </c>
      <c r="R8" s="42" t="s">
        <v>33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>
        <v>5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32" t="s">
        <v>33</v>
      </c>
      <c r="AZ8" s="33">
        <v>2</v>
      </c>
    </row>
    <row r="9" spans="1:52" ht="13.5">
      <c r="A9" s="28" t="s">
        <v>25</v>
      </c>
      <c r="B9" s="3">
        <v>2</v>
      </c>
      <c r="C9" s="3"/>
      <c r="D9" s="3"/>
      <c r="E9" s="3"/>
      <c r="F9" s="3">
        <v>10</v>
      </c>
      <c r="G9" s="3">
        <v>27</v>
      </c>
      <c r="H9" s="14">
        <f t="shared" si="0"/>
        <v>0</v>
      </c>
      <c r="I9" s="14">
        <f t="shared" si="0"/>
        <v>0</v>
      </c>
      <c r="J9" s="14">
        <f t="shared" si="1"/>
        <v>0</v>
      </c>
      <c r="K9" s="14">
        <f t="shared" si="2"/>
        <v>0.1</v>
      </c>
      <c r="L9" s="54">
        <f t="shared" si="3"/>
        <v>0.1377551020408163</v>
      </c>
      <c r="M9" s="5" t="str">
        <f t="shared" si="4"/>
        <v>出現しない</v>
      </c>
      <c r="N9" s="5" t="str">
        <f t="shared" si="4"/>
        <v>出現しない</v>
      </c>
      <c r="O9" s="5" t="str">
        <f t="shared" si="5"/>
        <v>出現しない</v>
      </c>
      <c r="P9" s="5">
        <f t="shared" si="6"/>
        <v>20</v>
      </c>
      <c r="Q9" s="58">
        <f t="shared" si="7"/>
        <v>7.25925925925926</v>
      </c>
      <c r="R9" s="43" t="s">
        <v>25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4" t="s">
        <v>25</v>
      </c>
      <c r="AZ9" s="35">
        <v>2</v>
      </c>
    </row>
    <row r="10" spans="1:52" ht="13.5">
      <c r="A10" s="28" t="s">
        <v>82</v>
      </c>
      <c r="B10" s="3">
        <v>2</v>
      </c>
      <c r="C10" s="3"/>
      <c r="D10" s="3"/>
      <c r="E10" s="3"/>
      <c r="F10" s="3"/>
      <c r="G10" s="3">
        <v>28</v>
      </c>
      <c r="H10" s="14">
        <f t="shared" si="0"/>
        <v>0</v>
      </c>
      <c r="I10" s="14">
        <f t="shared" si="0"/>
        <v>0</v>
      </c>
      <c r="J10" s="14">
        <f t="shared" si="1"/>
        <v>0</v>
      </c>
      <c r="K10" s="14">
        <f t="shared" si="2"/>
        <v>0</v>
      </c>
      <c r="L10" s="54">
        <f t="shared" si="3"/>
        <v>0.14285714285714285</v>
      </c>
      <c r="M10" s="5" t="str">
        <f t="shared" si="4"/>
        <v>出現しない</v>
      </c>
      <c r="N10" s="5" t="str">
        <f t="shared" si="4"/>
        <v>出現しない</v>
      </c>
      <c r="O10" s="5" t="str">
        <f t="shared" si="5"/>
        <v>出現しない</v>
      </c>
      <c r="P10" s="5" t="str">
        <f t="shared" si="6"/>
        <v>出現しない</v>
      </c>
      <c r="Q10" s="58">
        <f t="shared" si="7"/>
        <v>7</v>
      </c>
      <c r="R10" s="43" t="s">
        <v>82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4" t="s">
        <v>82</v>
      </c>
      <c r="AZ10" s="35"/>
    </row>
    <row r="11" spans="1:52" ht="13.5">
      <c r="A11" s="28" t="s">
        <v>84</v>
      </c>
      <c r="B11" s="3">
        <v>2</v>
      </c>
      <c r="C11" s="3"/>
      <c r="D11" s="3"/>
      <c r="E11" s="3"/>
      <c r="F11" s="3">
        <v>8</v>
      </c>
      <c r="G11" s="3"/>
      <c r="H11" s="14">
        <f t="shared" si="0"/>
        <v>0</v>
      </c>
      <c r="I11" s="14">
        <f t="shared" si="0"/>
        <v>0</v>
      </c>
      <c r="J11" s="14">
        <f t="shared" si="1"/>
        <v>0</v>
      </c>
      <c r="K11" s="54">
        <f t="shared" si="2"/>
        <v>0.08</v>
      </c>
      <c r="L11" s="14">
        <f t="shared" si="3"/>
        <v>0</v>
      </c>
      <c r="M11" s="5" t="str">
        <f t="shared" si="4"/>
        <v>出現しない</v>
      </c>
      <c r="N11" s="5" t="str">
        <f t="shared" si="4"/>
        <v>出現しない</v>
      </c>
      <c r="O11" s="5" t="str">
        <f t="shared" si="5"/>
        <v>出現しない</v>
      </c>
      <c r="P11" s="58">
        <f t="shared" si="6"/>
        <v>25</v>
      </c>
      <c r="Q11" s="5" t="str">
        <f t="shared" si="7"/>
        <v>出現しない</v>
      </c>
      <c r="R11" s="43" t="s">
        <v>84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4" t="s">
        <v>84</v>
      </c>
      <c r="AZ11" s="35">
        <v>2</v>
      </c>
    </row>
    <row r="12" spans="1:52" ht="14.25" thickBot="1">
      <c r="A12" s="29" t="s">
        <v>31</v>
      </c>
      <c r="B12" s="6">
        <v>2</v>
      </c>
      <c r="C12" s="6"/>
      <c r="D12" s="6"/>
      <c r="E12" s="6"/>
      <c r="F12" s="6"/>
      <c r="G12" s="6">
        <v>27</v>
      </c>
      <c r="H12" s="12">
        <f t="shared" si="0"/>
        <v>0</v>
      </c>
      <c r="I12" s="12">
        <f t="shared" si="0"/>
        <v>0</v>
      </c>
      <c r="J12" s="12">
        <f t="shared" si="1"/>
        <v>0</v>
      </c>
      <c r="K12" s="12">
        <f t="shared" si="2"/>
        <v>0</v>
      </c>
      <c r="L12" s="55">
        <f t="shared" si="3"/>
        <v>0.1377551020408163</v>
      </c>
      <c r="M12" s="13" t="str">
        <f t="shared" si="4"/>
        <v>出現しない</v>
      </c>
      <c r="N12" s="13" t="str">
        <f t="shared" si="4"/>
        <v>出現しない</v>
      </c>
      <c r="O12" s="13" t="str">
        <f t="shared" si="5"/>
        <v>出現しない</v>
      </c>
      <c r="P12" s="13" t="str">
        <f t="shared" si="6"/>
        <v>出現しない</v>
      </c>
      <c r="Q12" s="59">
        <f t="shared" si="7"/>
        <v>7.25925925925926</v>
      </c>
      <c r="R12" s="44" t="s">
        <v>31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36" t="s">
        <v>31</v>
      </c>
      <c r="AZ12" s="37">
        <v>2</v>
      </c>
    </row>
    <row r="13" spans="1:52" ht="13.5">
      <c r="A13" s="27" t="s">
        <v>78</v>
      </c>
      <c r="B13" s="4">
        <v>3</v>
      </c>
      <c r="C13" s="4"/>
      <c r="D13" s="4"/>
      <c r="E13" s="4">
        <v>16</v>
      </c>
      <c r="F13" s="4">
        <v>9</v>
      </c>
      <c r="G13" s="4"/>
      <c r="H13" s="10">
        <f t="shared" si="0"/>
        <v>0</v>
      </c>
      <c r="I13" s="10">
        <f t="shared" si="0"/>
        <v>0</v>
      </c>
      <c r="J13" s="53">
        <f t="shared" si="1"/>
        <v>0.11764705882352941</v>
      </c>
      <c r="K13" s="10">
        <f t="shared" si="2"/>
        <v>0.09</v>
      </c>
      <c r="L13" s="10">
        <f t="shared" si="3"/>
        <v>0</v>
      </c>
      <c r="M13" s="11" t="str">
        <f t="shared" si="4"/>
        <v>出現しない</v>
      </c>
      <c r="N13" s="11" t="str">
        <f t="shared" si="4"/>
        <v>出現しない</v>
      </c>
      <c r="O13" s="11">
        <f t="shared" si="5"/>
        <v>25.5</v>
      </c>
      <c r="P13" s="57">
        <f t="shared" si="6"/>
        <v>22.22222222222222</v>
      </c>
      <c r="Q13" s="11" t="str">
        <f t="shared" si="7"/>
        <v>出現しない</v>
      </c>
      <c r="R13" s="42" t="s">
        <v>78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>
        <v>7</v>
      </c>
      <c r="AJ13" s="4"/>
      <c r="AK13" s="4"/>
      <c r="AL13" s="4"/>
      <c r="AM13" s="4">
        <v>3</v>
      </c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32" t="s">
        <v>78</v>
      </c>
      <c r="AZ13" s="33">
        <v>3</v>
      </c>
    </row>
    <row r="14" spans="1:52" ht="13.5">
      <c r="A14" s="28" t="s">
        <v>126</v>
      </c>
      <c r="B14" s="3">
        <v>3</v>
      </c>
      <c r="C14" s="3"/>
      <c r="D14" s="3"/>
      <c r="E14" s="3"/>
      <c r="F14" s="3">
        <v>10</v>
      </c>
      <c r="G14" s="3">
        <v>14</v>
      </c>
      <c r="H14" s="14">
        <f t="shared" si="0"/>
        <v>0</v>
      </c>
      <c r="I14" s="14">
        <f t="shared" si="0"/>
        <v>0</v>
      </c>
      <c r="J14" s="14">
        <f t="shared" si="1"/>
        <v>0</v>
      </c>
      <c r="K14" s="54">
        <f t="shared" si="2"/>
        <v>0.1</v>
      </c>
      <c r="L14" s="14">
        <f t="shared" si="3"/>
        <v>0.07142857142857142</v>
      </c>
      <c r="M14" s="5" t="str">
        <f t="shared" si="4"/>
        <v>出現しない</v>
      </c>
      <c r="N14" s="5" t="str">
        <f t="shared" si="4"/>
        <v>出現しない</v>
      </c>
      <c r="O14" s="5" t="str">
        <f t="shared" si="5"/>
        <v>出現しない</v>
      </c>
      <c r="P14" s="5">
        <f t="shared" si="6"/>
        <v>20</v>
      </c>
      <c r="Q14" s="58">
        <f t="shared" si="7"/>
        <v>14</v>
      </c>
      <c r="R14" s="43" t="s">
        <v>36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>
        <v>4</v>
      </c>
      <c r="AI14" s="3">
        <v>7</v>
      </c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4" t="s">
        <v>36</v>
      </c>
      <c r="AZ14" s="35">
        <v>3</v>
      </c>
    </row>
    <row r="15" spans="1:52" ht="13.5">
      <c r="A15" s="28" t="s">
        <v>80</v>
      </c>
      <c r="B15" s="3">
        <v>3</v>
      </c>
      <c r="C15" s="3"/>
      <c r="D15" s="3"/>
      <c r="E15" s="3"/>
      <c r="F15" s="3">
        <v>8</v>
      </c>
      <c r="G15" s="3">
        <v>10</v>
      </c>
      <c r="H15" s="14">
        <f t="shared" si="0"/>
        <v>0</v>
      </c>
      <c r="I15" s="14">
        <f t="shared" si="0"/>
        <v>0</v>
      </c>
      <c r="J15" s="14">
        <f t="shared" si="1"/>
        <v>0</v>
      </c>
      <c r="K15" s="54">
        <f t="shared" si="2"/>
        <v>0.08</v>
      </c>
      <c r="L15" s="54">
        <f t="shared" si="3"/>
        <v>0.05102040816326531</v>
      </c>
      <c r="M15" s="5" t="str">
        <f t="shared" si="4"/>
        <v>出現しない</v>
      </c>
      <c r="N15" s="5" t="str">
        <f t="shared" si="4"/>
        <v>出現しない</v>
      </c>
      <c r="O15" s="5" t="str">
        <f t="shared" si="5"/>
        <v>出現しない</v>
      </c>
      <c r="P15" s="5">
        <f t="shared" si="6"/>
        <v>25</v>
      </c>
      <c r="Q15" s="58">
        <f t="shared" si="7"/>
        <v>19.599999999999998</v>
      </c>
      <c r="R15" s="43" t="s">
        <v>80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>
        <v>5</v>
      </c>
      <c r="AE15" s="3"/>
      <c r="AF15" s="3"/>
      <c r="AG15" s="3"/>
      <c r="AH15" s="3"/>
      <c r="AI15" s="3"/>
      <c r="AJ15" s="3">
        <v>7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4" t="s">
        <v>80</v>
      </c>
      <c r="AZ15" s="35">
        <v>3</v>
      </c>
    </row>
    <row r="16" spans="1:52" ht="13.5">
      <c r="A16" s="28" t="s">
        <v>34</v>
      </c>
      <c r="B16" s="3">
        <v>3</v>
      </c>
      <c r="C16" s="3"/>
      <c r="D16" s="3"/>
      <c r="E16" s="3">
        <v>12</v>
      </c>
      <c r="F16" s="3">
        <v>12</v>
      </c>
      <c r="G16" s="3"/>
      <c r="H16" s="14">
        <f t="shared" si="0"/>
        <v>0</v>
      </c>
      <c r="I16" s="14">
        <f t="shared" si="0"/>
        <v>0</v>
      </c>
      <c r="J16" s="14">
        <f t="shared" si="1"/>
        <v>0.08823529411764706</v>
      </c>
      <c r="K16" s="54">
        <f t="shared" si="2"/>
        <v>0.12</v>
      </c>
      <c r="L16" s="14">
        <f t="shared" si="3"/>
        <v>0</v>
      </c>
      <c r="M16" s="5" t="str">
        <f t="shared" si="4"/>
        <v>出現しない</v>
      </c>
      <c r="N16" s="5" t="str">
        <f t="shared" si="4"/>
        <v>出現しない</v>
      </c>
      <c r="O16" s="5">
        <f t="shared" si="5"/>
        <v>34</v>
      </c>
      <c r="P16" s="58">
        <f t="shared" si="6"/>
        <v>16.666666666666668</v>
      </c>
      <c r="Q16" s="5" t="str">
        <f t="shared" si="7"/>
        <v>出現しない</v>
      </c>
      <c r="R16" s="43" t="s">
        <v>34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>
        <v>3</v>
      </c>
      <c r="AI16" s="3"/>
      <c r="AJ16" s="3">
        <v>7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4" t="s">
        <v>34</v>
      </c>
      <c r="AZ16" s="35">
        <v>3</v>
      </c>
    </row>
    <row r="17" spans="1:52" ht="13.5">
      <c r="A17" s="28" t="s">
        <v>26</v>
      </c>
      <c r="B17" s="3">
        <v>3</v>
      </c>
      <c r="C17" s="3"/>
      <c r="D17" s="3"/>
      <c r="E17" s="3"/>
      <c r="F17" s="3">
        <v>14</v>
      </c>
      <c r="G17" s="3">
        <v>13</v>
      </c>
      <c r="H17" s="14">
        <f t="shared" si="0"/>
        <v>0</v>
      </c>
      <c r="I17" s="14">
        <f t="shared" si="0"/>
        <v>0</v>
      </c>
      <c r="J17" s="14">
        <f t="shared" si="1"/>
        <v>0</v>
      </c>
      <c r="K17" s="54">
        <f t="shared" si="2"/>
        <v>0.14</v>
      </c>
      <c r="L17" s="14">
        <f t="shared" si="3"/>
        <v>0.0663265306122449</v>
      </c>
      <c r="M17" s="5" t="str">
        <f t="shared" si="4"/>
        <v>出現しない</v>
      </c>
      <c r="N17" s="5" t="str">
        <f t="shared" si="4"/>
        <v>出現しない</v>
      </c>
      <c r="O17" s="5" t="str">
        <f t="shared" si="5"/>
        <v>出現しない</v>
      </c>
      <c r="P17" s="58">
        <f t="shared" si="6"/>
        <v>14.285714285714285</v>
      </c>
      <c r="Q17" s="5">
        <f t="shared" si="7"/>
        <v>15.076923076923077</v>
      </c>
      <c r="R17" s="43" t="s">
        <v>26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>
        <v>5</v>
      </c>
      <c r="AE17" s="3"/>
      <c r="AF17" s="3"/>
      <c r="AG17" s="3"/>
      <c r="AH17" s="3">
        <v>7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4" t="s">
        <v>26</v>
      </c>
      <c r="AZ17" s="35">
        <v>3</v>
      </c>
    </row>
    <row r="18" spans="1:52" ht="13.5">
      <c r="A18" s="28" t="s">
        <v>24</v>
      </c>
      <c r="B18" s="3">
        <v>3</v>
      </c>
      <c r="C18" s="3"/>
      <c r="D18" s="3"/>
      <c r="E18" s="3">
        <v>12</v>
      </c>
      <c r="F18" s="3">
        <v>7</v>
      </c>
      <c r="G18" s="3"/>
      <c r="H18" s="14">
        <f t="shared" si="0"/>
        <v>0</v>
      </c>
      <c r="I18" s="14">
        <f t="shared" si="0"/>
        <v>0</v>
      </c>
      <c r="J18" s="54">
        <f t="shared" si="1"/>
        <v>0.08823529411764706</v>
      </c>
      <c r="K18" s="14">
        <f t="shared" si="2"/>
        <v>0.07</v>
      </c>
      <c r="L18" s="14">
        <f t="shared" si="3"/>
        <v>0</v>
      </c>
      <c r="M18" s="5" t="str">
        <f t="shared" si="4"/>
        <v>出現しない</v>
      </c>
      <c r="N18" s="5" t="str">
        <f t="shared" si="4"/>
        <v>出現しない</v>
      </c>
      <c r="O18" s="5">
        <f t="shared" si="5"/>
        <v>34</v>
      </c>
      <c r="P18" s="58">
        <f t="shared" si="6"/>
        <v>28.57142857142857</v>
      </c>
      <c r="Q18" s="5" t="str">
        <f t="shared" si="7"/>
        <v>出現しない</v>
      </c>
      <c r="R18" s="43" t="s">
        <v>24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>
        <v>6</v>
      </c>
      <c r="AM18" s="3">
        <v>3</v>
      </c>
      <c r="AN18" s="3">
        <v>6</v>
      </c>
      <c r="AO18" s="3"/>
      <c r="AP18" s="3"/>
      <c r="AQ18" s="3">
        <v>10</v>
      </c>
      <c r="AR18" s="3"/>
      <c r="AS18" s="3"/>
      <c r="AT18" s="3"/>
      <c r="AU18" s="3"/>
      <c r="AV18" s="3"/>
      <c r="AW18" s="3"/>
      <c r="AX18" s="3"/>
      <c r="AY18" s="34" t="s">
        <v>24</v>
      </c>
      <c r="AZ18" s="35">
        <v>3</v>
      </c>
    </row>
    <row r="19" spans="1:52" ht="14.25" thickBot="1">
      <c r="A19" s="29" t="s">
        <v>77</v>
      </c>
      <c r="B19" s="6">
        <v>3</v>
      </c>
      <c r="C19" s="6"/>
      <c r="D19" s="6"/>
      <c r="E19" s="6">
        <v>19</v>
      </c>
      <c r="F19" s="6"/>
      <c r="G19" s="6"/>
      <c r="H19" s="12">
        <f t="shared" si="0"/>
        <v>0</v>
      </c>
      <c r="I19" s="12">
        <f t="shared" si="0"/>
        <v>0</v>
      </c>
      <c r="J19" s="55">
        <f t="shared" si="1"/>
        <v>0.13970588235294118</v>
      </c>
      <c r="K19" s="12">
        <f t="shared" si="2"/>
        <v>0</v>
      </c>
      <c r="L19" s="12">
        <f t="shared" si="3"/>
        <v>0</v>
      </c>
      <c r="M19" s="13" t="str">
        <f t="shared" si="4"/>
        <v>出現しない</v>
      </c>
      <c r="N19" s="13" t="str">
        <f t="shared" si="4"/>
        <v>出現しない</v>
      </c>
      <c r="O19" s="59">
        <f t="shared" si="5"/>
        <v>21.473684210526315</v>
      </c>
      <c r="P19" s="13" t="str">
        <f t="shared" si="6"/>
        <v>出現しない</v>
      </c>
      <c r="Q19" s="13" t="str">
        <f t="shared" si="7"/>
        <v>出現しない</v>
      </c>
      <c r="R19" s="44" t="s">
        <v>77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>
        <v>3</v>
      </c>
      <c r="AN19" s="6">
        <v>3</v>
      </c>
      <c r="AO19" s="6">
        <v>3</v>
      </c>
      <c r="AP19" s="6"/>
      <c r="AQ19" s="6"/>
      <c r="AR19" s="6"/>
      <c r="AS19" s="6"/>
      <c r="AT19" s="6"/>
      <c r="AU19" s="6"/>
      <c r="AV19" s="6"/>
      <c r="AW19" s="6"/>
      <c r="AX19" s="6"/>
      <c r="AY19" s="36" t="s">
        <v>77</v>
      </c>
      <c r="AZ19" s="37">
        <v>3</v>
      </c>
    </row>
    <row r="20" spans="1:52" ht="13.5">
      <c r="A20" s="27" t="s">
        <v>85</v>
      </c>
      <c r="B20" s="4">
        <v>4</v>
      </c>
      <c r="C20" s="4"/>
      <c r="D20" s="4"/>
      <c r="E20" s="4">
        <v>13</v>
      </c>
      <c r="F20" s="4">
        <v>1</v>
      </c>
      <c r="G20" s="4"/>
      <c r="H20" s="10">
        <f t="shared" si="0"/>
        <v>0</v>
      </c>
      <c r="I20" s="10">
        <f t="shared" si="0"/>
        <v>0</v>
      </c>
      <c r="J20" s="53">
        <f aca="true" t="shared" si="8" ref="J20:L23">E20/E$33</f>
        <v>0.09558823529411764</v>
      </c>
      <c r="K20" s="10">
        <f t="shared" si="8"/>
        <v>0.01</v>
      </c>
      <c r="L20" s="10">
        <f t="shared" si="8"/>
        <v>0</v>
      </c>
      <c r="M20" s="11" t="str">
        <f t="shared" si="4"/>
        <v>出現しない</v>
      </c>
      <c r="N20" s="11" t="str">
        <f t="shared" si="4"/>
        <v>出現しない</v>
      </c>
      <c r="O20" s="57">
        <f t="shared" si="5"/>
        <v>31.384615384615387</v>
      </c>
      <c r="P20" s="11">
        <f t="shared" si="6"/>
        <v>200</v>
      </c>
      <c r="Q20" s="11" t="str">
        <f t="shared" si="7"/>
        <v>出現しない</v>
      </c>
      <c r="R20" s="42" t="s">
        <v>85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>
        <v>2</v>
      </c>
      <c r="AK20" s="4"/>
      <c r="AL20" s="4"/>
      <c r="AM20" s="4"/>
      <c r="AN20" s="4"/>
      <c r="AO20" s="4"/>
      <c r="AP20" s="4"/>
      <c r="AQ20" s="4">
        <v>4</v>
      </c>
      <c r="AR20" s="4"/>
      <c r="AS20" s="4"/>
      <c r="AT20" s="4"/>
      <c r="AU20" s="4"/>
      <c r="AV20" s="4"/>
      <c r="AW20" s="4"/>
      <c r="AX20" s="4"/>
      <c r="AY20" s="32" t="s">
        <v>114</v>
      </c>
      <c r="AZ20" s="33">
        <v>4</v>
      </c>
    </row>
    <row r="21" spans="1:52" ht="13.5">
      <c r="A21" s="28" t="s">
        <v>79</v>
      </c>
      <c r="B21" s="3">
        <v>4</v>
      </c>
      <c r="C21" s="3"/>
      <c r="D21" s="3"/>
      <c r="E21" s="3">
        <v>15</v>
      </c>
      <c r="F21" s="3">
        <v>5</v>
      </c>
      <c r="G21" s="3"/>
      <c r="H21" s="14">
        <f t="shared" si="0"/>
        <v>0</v>
      </c>
      <c r="I21" s="14">
        <f t="shared" si="0"/>
        <v>0</v>
      </c>
      <c r="J21" s="54">
        <f t="shared" si="8"/>
        <v>0.11029411764705882</v>
      </c>
      <c r="K21" s="14">
        <f t="shared" si="8"/>
        <v>0.05</v>
      </c>
      <c r="L21" s="14">
        <f t="shared" si="8"/>
        <v>0</v>
      </c>
      <c r="M21" s="5" t="str">
        <f t="shared" si="4"/>
        <v>出現しない</v>
      </c>
      <c r="N21" s="5" t="str">
        <f t="shared" si="4"/>
        <v>出現しない</v>
      </c>
      <c r="O21" s="58">
        <f t="shared" si="5"/>
        <v>27.2</v>
      </c>
      <c r="P21" s="5">
        <f t="shared" si="6"/>
        <v>40</v>
      </c>
      <c r="Q21" s="5" t="str">
        <f t="shared" si="7"/>
        <v>出現しない</v>
      </c>
      <c r="R21" s="43" t="s">
        <v>79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>
        <v>5</v>
      </c>
      <c r="AM21" s="3">
        <v>4</v>
      </c>
      <c r="AN21" s="3"/>
      <c r="AO21" s="3">
        <v>6</v>
      </c>
      <c r="AP21" s="3">
        <v>10</v>
      </c>
      <c r="AQ21" s="3"/>
      <c r="AR21" s="3"/>
      <c r="AS21" s="3"/>
      <c r="AT21" s="3"/>
      <c r="AU21" s="3"/>
      <c r="AV21" s="3"/>
      <c r="AW21" s="3"/>
      <c r="AX21" s="3"/>
      <c r="AY21" s="34" t="s">
        <v>79</v>
      </c>
      <c r="AZ21" s="35">
        <v>4</v>
      </c>
    </row>
    <row r="22" spans="1:52" ht="14.25" thickBot="1">
      <c r="A22" s="29" t="s">
        <v>32</v>
      </c>
      <c r="B22" s="6">
        <v>4</v>
      </c>
      <c r="C22" s="6"/>
      <c r="D22" s="6"/>
      <c r="E22" s="6">
        <v>14</v>
      </c>
      <c r="F22" s="6">
        <v>3</v>
      </c>
      <c r="G22" s="6"/>
      <c r="H22" s="12">
        <f t="shared" si="0"/>
        <v>0</v>
      </c>
      <c r="I22" s="12">
        <f t="shared" si="0"/>
        <v>0</v>
      </c>
      <c r="J22" s="55">
        <f t="shared" si="8"/>
        <v>0.10294117647058823</v>
      </c>
      <c r="K22" s="12">
        <f t="shared" si="8"/>
        <v>0.03</v>
      </c>
      <c r="L22" s="12">
        <f t="shared" si="8"/>
        <v>0</v>
      </c>
      <c r="M22" s="13" t="str">
        <f t="shared" si="4"/>
        <v>出現しない</v>
      </c>
      <c r="N22" s="13" t="str">
        <f t="shared" si="4"/>
        <v>出現しない</v>
      </c>
      <c r="O22" s="59">
        <f t="shared" si="5"/>
        <v>29.142857142857146</v>
      </c>
      <c r="P22" s="13">
        <f t="shared" si="6"/>
        <v>66.66666666666667</v>
      </c>
      <c r="Q22" s="13" t="str">
        <f t="shared" si="7"/>
        <v>出現しない</v>
      </c>
      <c r="R22" s="44" t="s">
        <v>32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>
        <v>2</v>
      </c>
      <c r="AJ22" s="6"/>
      <c r="AK22" s="6"/>
      <c r="AL22" s="6">
        <v>4</v>
      </c>
      <c r="AM22" s="6"/>
      <c r="AN22" s="6">
        <v>4</v>
      </c>
      <c r="AO22" s="6">
        <v>4</v>
      </c>
      <c r="AP22" s="6"/>
      <c r="AQ22" s="6"/>
      <c r="AR22" s="6">
        <v>4</v>
      </c>
      <c r="AS22" s="6"/>
      <c r="AT22" s="6"/>
      <c r="AU22" s="6"/>
      <c r="AV22" s="6"/>
      <c r="AW22" s="6"/>
      <c r="AX22" s="6"/>
      <c r="AY22" s="36" t="s">
        <v>32</v>
      </c>
      <c r="AZ22" s="37">
        <v>4</v>
      </c>
    </row>
    <row r="23" spans="1:52" ht="13.5">
      <c r="A23" s="27" t="s">
        <v>13</v>
      </c>
      <c r="B23" s="4">
        <v>4</v>
      </c>
      <c r="C23" s="4">
        <v>36</v>
      </c>
      <c r="D23" s="4">
        <v>27</v>
      </c>
      <c r="E23" s="4">
        <v>12</v>
      </c>
      <c r="F23" s="4"/>
      <c r="G23" s="4"/>
      <c r="H23" s="53">
        <f t="shared" si="0"/>
        <v>0.11764705882352941</v>
      </c>
      <c r="I23" s="53">
        <f t="shared" si="0"/>
        <v>0.15606936416184972</v>
      </c>
      <c r="J23" s="10">
        <f t="shared" si="8"/>
        <v>0.08823529411764706</v>
      </c>
      <c r="K23" s="10">
        <f t="shared" si="8"/>
        <v>0</v>
      </c>
      <c r="L23" s="10">
        <f t="shared" si="8"/>
        <v>0</v>
      </c>
      <c r="M23" s="57">
        <f t="shared" si="4"/>
        <v>34</v>
      </c>
      <c r="N23" s="57">
        <f t="shared" si="4"/>
        <v>25.62962962962963</v>
      </c>
      <c r="O23" s="11">
        <f t="shared" si="5"/>
        <v>34</v>
      </c>
      <c r="P23" s="11" t="str">
        <f t="shared" si="6"/>
        <v>出現しない</v>
      </c>
      <c r="Q23" s="11" t="str">
        <f t="shared" si="7"/>
        <v>出現しない</v>
      </c>
      <c r="R23" s="42" t="s">
        <v>13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>
        <v>7</v>
      </c>
      <c r="AQ23" s="4"/>
      <c r="AR23" s="4">
        <v>10</v>
      </c>
      <c r="AS23" s="4"/>
      <c r="AT23" s="4"/>
      <c r="AU23" s="4"/>
      <c r="AV23" s="4"/>
      <c r="AW23" s="4"/>
      <c r="AX23" s="4"/>
      <c r="AY23" s="32" t="s">
        <v>13</v>
      </c>
      <c r="AZ23" s="33">
        <v>4</v>
      </c>
    </row>
    <row r="24" spans="1:52" ht="13.5">
      <c r="A24" s="28" t="s">
        <v>9</v>
      </c>
      <c r="B24" s="3">
        <v>4</v>
      </c>
      <c r="C24" s="3">
        <v>46</v>
      </c>
      <c r="D24" s="3">
        <v>25</v>
      </c>
      <c r="E24" s="3">
        <v>13</v>
      </c>
      <c r="F24" s="3"/>
      <c r="G24" s="3"/>
      <c r="H24" s="54">
        <f t="shared" si="0"/>
        <v>0.1503267973856209</v>
      </c>
      <c r="I24" s="54">
        <f t="shared" si="0"/>
        <v>0.14450867052023122</v>
      </c>
      <c r="J24" s="14">
        <f aca="true" t="shared" si="9" ref="J24:J33">E24/E$33</f>
        <v>0.09558823529411764</v>
      </c>
      <c r="K24" s="14">
        <f aca="true" t="shared" si="10" ref="K24:K33">F24/F$33</f>
        <v>0</v>
      </c>
      <c r="L24" s="14">
        <f aca="true" t="shared" si="11" ref="L24:L33">G24/G$33</f>
        <v>0</v>
      </c>
      <c r="M24" s="58">
        <f t="shared" si="4"/>
        <v>26.608695652173914</v>
      </c>
      <c r="N24" s="58">
        <f t="shared" si="4"/>
        <v>27.679999999999996</v>
      </c>
      <c r="O24" s="5">
        <f t="shared" si="5"/>
        <v>31.384615384615387</v>
      </c>
      <c r="P24" s="5" t="str">
        <f t="shared" si="6"/>
        <v>出現しない</v>
      </c>
      <c r="Q24" s="5" t="str">
        <f t="shared" si="7"/>
        <v>出現しない</v>
      </c>
      <c r="R24" s="43" t="s">
        <v>9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>
        <v>7</v>
      </c>
      <c r="AQ24" s="3">
        <v>3</v>
      </c>
      <c r="AR24" s="3"/>
      <c r="AS24" s="3"/>
      <c r="AT24" s="3"/>
      <c r="AU24" s="3"/>
      <c r="AV24" s="3"/>
      <c r="AW24" s="3"/>
      <c r="AX24" s="3"/>
      <c r="AY24" s="34" t="s">
        <v>9</v>
      </c>
      <c r="AZ24" s="35">
        <v>4</v>
      </c>
    </row>
    <row r="25" spans="1:52" ht="14.25" thickBot="1">
      <c r="A25" s="29" t="s">
        <v>12</v>
      </c>
      <c r="B25" s="6">
        <v>4</v>
      </c>
      <c r="C25" s="6">
        <v>44</v>
      </c>
      <c r="D25" s="6">
        <v>17</v>
      </c>
      <c r="E25" s="6"/>
      <c r="F25" s="6"/>
      <c r="G25" s="6"/>
      <c r="H25" s="55">
        <f t="shared" si="0"/>
        <v>0.1437908496732026</v>
      </c>
      <c r="I25" s="55">
        <f t="shared" si="0"/>
        <v>0.09826589595375723</v>
      </c>
      <c r="J25" s="12">
        <f t="shared" si="9"/>
        <v>0</v>
      </c>
      <c r="K25" s="12">
        <f t="shared" si="10"/>
        <v>0</v>
      </c>
      <c r="L25" s="12">
        <f t="shared" si="11"/>
        <v>0</v>
      </c>
      <c r="M25" s="59">
        <f t="shared" si="4"/>
        <v>27.81818181818182</v>
      </c>
      <c r="N25" s="59">
        <f t="shared" si="4"/>
        <v>40.705882352941174</v>
      </c>
      <c r="O25" s="13" t="str">
        <f t="shared" si="5"/>
        <v>出現しない</v>
      </c>
      <c r="P25" s="13" t="str">
        <f t="shared" si="6"/>
        <v>出現しない</v>
      </c>
      <c r="Q25" s="13" t="str">
        <f t="shared" si="7"/>
        <v>出現しない</v>
      </c>
      <c r="R25" s="44" t="s">
        <v>12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36" t="s">
        <v>12</v>
      </c>
      <c r="AZ25" s="37">
        <v>4</v>
      </c>
    </row>
    <row r="26" spans="1:52" ht="13.5">
      <c r="A26" s="27" t="s">
        <v>10</v>
      </c>
      <c r="B26" s="4">
        <v>5</v>
      </c>
      <c r="C26" s="4">
        <v>41</v>
      </c>
      <c r="D26" s="4">
        <v>28</v>
      </c>
      <c r="E26" s="4">
        <v>5</v>
      </c>
      <c r="F26" s="4"/>
      <c r="G26" s="4"/>
      <c r="H26" s="53">
        <f t="shared" si="0"/>
        <v>0.13398692810457516</v>
      </c>
      <c r="I26" s="53">
        <f t="shared" si="0"/>
        <v>0.16184971098265896</v>
      </c>
      <c r="J26" s="10">
        <f t="shared" si="9"/>
        <v>0.03676470588235294</v>
      </c>
      <c r="K26" s="10">
        <f t="shared" si="10"/>
        <v>0</v>
      </c>
      <c r="L26" s="10">
        <f t="shared" si="11"/>
        <v>0</v>
      </c>
      <c r="M26" s="57">
        <f t="shared" si="4"/>
        <v>29.853658536585368</v>
      </c>
      <c r="N26" s="57">
        <f t="shared" si="4"/>
        <v>24.714285714285715</v>
      </c>
      <c r="O26" s="11">
        <f t="shared" si="5"/>
        <v>81.6</v>
      </c>
      <c r="P26" s="11" t="str">
        <f t="shared" si="6"/>
        <v>出現しない</v>
      </c>
      <c r="Q26" s="11" t="str">
        <f t="shared" si="7"/>
        <v>出現しない</v>
      </c>
      <c r="R26" s="42" t="s">
        <v>10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>
        <v>3</v>
      </c>
      <c r="AR26" s="4">
        <v>8</v>
      </c>
      <c r="AS26" s="4"/>
      <c r="AT26" s="4"/>
      <c r="AU26" s="4"/>
      <c r="AV26" s="4"/>
      <c r="AW26" s="4"/>
      <c r="AX26" s="4"/>
      <c r="AY26" s="32" t="s">
        <v>10</v>
      </c>
      <c r="AZ26" s="33">
        <v>5</v>
      </c>
    </row>
    <row r="27" spans="1:52" ht="13.5">
      <c r="A27" s="28" t="s">
        <v>15</v>
      </c>
      <c r="B27" s="3">
        <v>5</v>
      </c>
      <c r="C27" s="3">
        <v>32</v>
      </c>
      <c r="D27" s="3">
        <v>14</v>
      </c>
      <c r="E27" s="3">
        <v>4</v>
      </c>
      <c r="F27" s="3"/>
      <c r="G27" s="3"/>
      <c r="H27" s="54">
        <f t="shared" si="0"/>
        <v>0.10457516339869281</v>
      </c>
      <c r="I27" s="54">
        <f t="shared" si="0"/>
        <v>0.08092485549132948</v>
      </c>
      <c r="J27" s="14">
        <f t="shared" si="9"/>
        <v>0.029411764705882353</v>
      </c>
      <c r="K27" s="14">
        <f t="shared" si="10"/>
        <v>0</v>
      </c>
      <c r="L27" s="14">
        <f t="shared" si="11"/>
        <v>0</v>
      </c>
      <c r="M27" s="58">
        <f t="shared" si="4"/>
        <v>38.25</v>
      </c>
      <c r="N27" s="58">
        <f t="shared" si="4"/>
        <v>49.42857142857143</v>
      </c>
      <c r="O27" s="5">
        <f t="shared" si="5"/>
        <v>102</v>
      </c>
      <c r="P27" s="5" t="str">
        <f t="shared" si="6"/>
        <v>出現しない</v>
      </c>
      <c r="Q27" s="5" t="str">
        <f t="shared" si="7"/>
        <v>出現しない</v>
      </c>
      <c r="R27" s="43" t="s">
        <v>15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4" t="s">
        <v>15</v>
      </c>
      <c r="AZ27" s="35">
        <v>5</v>
      </c>
    </row>
    <row r="28" spans="1:52" ht="13.5">
      <c r="A28" s="28" t="s">
        <v>5</v>
      </c>
      <c r="B28" s="3">
        <v>5</v>
      </c>
      <c r="C28" s="3">
        <v>34</v>
      </c>
      <c r="D28" s="3">
        <v>17</v>
      </c>
      <c r="E28" s="3">
        <v>1</v>
      </c>
      <c r="F28" s="3"/>
      <c r="G28" s="3"/>
      <c r="H28" s="54">
        <f t="shared" si="0"/>
        <v>0.1111111111111111</v>
      </c>
      <c r="I28" s="54">
        <f t="shared" si="0"/>
        <v>0.09826589595375723</v>
      </c>
      <c r="J28" s="14">
        <f t="shared" si="9"/>
        <v>0.007352941176470588</v>
      </c>
      <c r="K28" s="14">
        <f t="shared" si="10"/>
        <v>0</v>
      </c>
      <c r="L28" s="14">
        <f t="shared" si="11"/>
        <v>0</v>
      </c>
      <c r="M28" s="58">
        <f t="shared" si="4"/>
        <v>36</v>
      </c>
      <c r="N28" s="58">
        <f t="shared" si="4"/>
        <v>40.705882352941174</v>
      </c>
      <c r="O28" s="5">
        <f t="shared" si="5"/>
        <v>408</v>
      </c>
      <c r="P28" s="5" t="str">
        <f t="shared" si="6"/>
        <v>出現しない</v>
      </c>
      <c r="Q28" s="5" t="str">
        <f t="shared" si="7"/>
        <v>出現しない</v>
      </c>
      <c r="R28" s="43" t="s">
        <v>5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>
        <v>5</v>
      </c>
      <c r="AQ28" s="3"/>
      <c r="AR28" s="3">
        <v>3</v>
      </c>
      <c r="AS28" s="3"/>
      <c r="AT28" s="3"/>
      <c r="AU28" s="3"/>
      <c r="AV28" s="3"/>
      <c r="AW28" s="3">
        <v>10</v>
      </c>
      <c r="AX28" s="3"/>
      <c r="AY28" s="34" t="s">
        <v>5</v>
      </c>
      <c r="AZ28" s="35">
        <v>5</v>
      </c>
    </row>
    <row r="29" spans="1:52" ht="13.5">
      <c r="A29" s="28" t="s">
        <v>11</v>
      </c>
      <c r="B29" s="3">
        <v>5</v>
      </c>
      <c r="C29" s="3">
        <v>27</v>
      </c>
      <c r="D29" s="3">
        <v>18</v>
      </c>
      <c r="E29" s="3"/>
      <c r="F29" s="3"/>
      <c r="G29" s="3"/>
      <c r="H29" s="54">
        <f t="shared" si="0"/>
        <v>0.08823529411764706</v>
      </c>
      <c r="I29" s="54">
        <f t="shared" si="0"/>
        <v>0.10404624277456648</v>
      </c>
      <c r="J29" s="14">
        <f t="shared" si="9"/>
        <v>0</v>
      </c>
      <c r="K29" s="14">
        <f t="shared" si="10"/>
        <v>0</v>
      </c>
      <c r="L29" s="14">
        <f t="shared" si="11"/>
        <v>0</v>
      </c>
      <c r="M29" s="58">
        <f t="shared" si="4"/>
        <v>45.33333333333333</v>
      </c>
      <c r="N29" s="58">
        <f t="shared" si="4"/>
        <v>38.44444444444444</v>
      </c>
      <c r="O29" s="5" t="str">
        <f t="shared" si="5"/>
        <v>出現しない</v>
      </c>
      <c r="P29" s="5" t="str">
        <f t="shared" si="6"/>
        <v>出現しない</v>
      </c>
      <c r="Q29" s="5" t="str">
        <f t="shared" si="7"/>
        <v>出現しない</v>
      </c>
      <c r="R29" s="43" t="s">
        <v>11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>
        <v>7</v>
      </c>
      <c r="AX29" s="3">
        <v>7</v>
      </c>
      <c r="AY29" s="34" t="s">
        <v>11</v>
      </c>
      <c r="AZ29" s="35">
        <v>5</v>
      </c>
    </row>
    <row r="30" spans="1:52" ht="14.25" thickBot="1">
      <c r="A30" s="29" t="s">
        <v>8</v>
      </c>
      <c r="B30" s="6">
        <v>5</v>
      </c>
      <c r="C30" s="6">
        <v>27</v>
      </c>
      <c r="D30" s="6">
        <v>17</v>
      </c>
      <c r="E30" s="6"/>
      <c r="F30" s="6"/>
      <c r="G30" s="6"/>
      <c r="H30" s="55">
        <f t="shared" si="0"/>
        <v>0.08823529411764706</v>
      </c>
      <c r="I30" s="55">
        <f t="shared" si="0"/>
        <v>0.09826589595375723</v>
      </c>
      <c r="J30" s="12">
        <f t="shared" si="9"/>
        <v>0</v>
      </c>
      <c r="K30" s="12">
        <f t="shared" si="10"/>
        <v>0</v>
      </c>
      <c r="L30" s="12">
        <f t="shared" si="11"/>
        <v>0</v>
      </c>
      <c r="M30" s="59">
        <f t="shared" si="4"/>
        <v>45.33333333333333</v>
      </c>
      <c r="N30" s="59">
        <f t="shared" si="4"/>
        <v>40.705882352941174</v>
      </c>
      <c r="O30" s="13" t="str">
        <f t="shared" si="5"/>
        <v>出現しない</v>
      </c>
      <c r="P30" s="13" t="str">
        <f t="shared" si="6"/>
        <v>出現しない</v>
      </c>
      <c r="Q30" s="13" t="str">
        <f t="shared" si="7"/>
        <v>出現しない</v>
      </c>
      <c r="R30" s="44" t="s">
        <v>8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>
        <v>4</v>
      </c>
      <c r="AX30" s="6">
        <v>4</v>
      </c>
      <c r="AY30" s="36" t="s">
        <v>8</v>
      </c>
      <c r="AZ30" s="37">
        <v>5</v>
      </c>
    </row>
    <row r="31" spans="1:52" ht="13.5">
      <c r="A31" s="27" t="s">
        <v>18</v>
      </c>
      <c r="B31" s="4">
        <v>6</v>
      </c>
      <c r="C31" s="4">
        <v>9</v>
      </c>
      <c r="D31" s="4">
        <v>5</v>
      </c>
      <c r="E31" s="4"/>
      <c r="F31" s="4"/>
      <c r="G31" s="4"/>
      <c r="H31" s="53">
        <f t="shared" si="0"/>
        <v>0.029411764705882353</v>
      </c>
      <c r="I31" s="53">
        <f t="shared" si="0"/>
        <v>0.028901734104046242</v>
      </c>
      <c r="J31" s="10">
        <f t="shared" si="9"/>
        <v>0</v>
      </c>
      <c r="K31" s="10">
        <f t="shared" si="10"/>
        <v>0</v>
      </c>
      <c r="L31" s="10">
        <f t="shared" si="11"/>
        <v>0</v>
      </c>
      <c r="M31" s="57">
        <f t="shared" si="4"/>
        <v>136</v>
      </c>
      <c r="N31" s="57">
        <f t="shared" si="4"/>
        <v>138.4</v>
      </c>
      <c r="O31" s="11" t="str">
        <f t="shared" si="5"/>
        <v>出現しない</v>
      </c>
      <c r="P31" s="11" t="str">
        <f t="shared" si="6"/>
        <v>出現しない</v>
      </c>
      <c r="Q31" s="11" t="str">
        <f t="shared" si="7"/>
        <v>出現しない</v>
      </c>
      <c r="R31" s="42" t="s">
        <v>18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>
        <v>5</v>
      </c>
      <c r="AW31" s="4"/>
      <c r="AX31" s="4">
        <v>4</v>
      </c>
      <c r="AY31" s="32" t="s">
        <v>18</v>
      </c>
      <c r="AZ31" s="33">
        <v>6</v>
      </c>
    </row>
    <row r="32" spans="1:52" ht="14.25" thickBot="1">
      <c r="A32" s="30" t="s">
        <v>19</v>
      </c>
      <c r="B32" s="8">
        <v>6</v>
      </c>
      <c r="C32" s="8">
        <v>10</v>
      </c>
      <c r="D32" s="8">
        <v>5</v>
      </c>
      <c r="E32" s="8"/>
      <c r="F32" s="8"/>
      <c r="G32" s="8"/>
      <c r="H32" s="56">
        <f t="shared" si="0"/>
        <v>0.032679738562091505</v>
      </c>
      <c r="I32" s="56">
        <f t="shared" si="0"/>
        <v>0.028901734104046242</v>
      </c>
      <c r="J32" s="16">
        <f t="shared" si="9"/>
        <v>0</v>
      </c>
      <c r="K32" s="16">
        <f t="shared" si="10"/>
        <v>0</v>
      </c>
      <c r="L32" s="16">
        <f t="shared" si="11"/>
        <v>0</v>
      </c>
      <c r="M32" s="60">
        <f t="shared" si="4"/>
        <v>122.39999999999999</v>
      </c>
      <c r="N32" s="60">
        <f t="shared" si="4"/>
        <v>138.4</v>
      </c>
      <c r="O32" s="9" t="str">
        <f t="shared" si="5"/>
        <v>出現しない</v>
      </c>
      <c r="P32" s="9" t="str">
        <f t="shared" si="6"/>
        <v>出現しない</v>
      </c>
      <c r="Q32" s="9" t="str">
        <f t="shared" si="7"/>
        <v>出現しない</v>
      </c>
      <c r="R32" s="44" t="s">
        <v>19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>
        <v>5</v>
      </c>
      <c r="AW32" s="6">
        <v>4</v>
      </c>
      <c r="AX32" s="6"/>
      <c r="AY32" s="36" t="s">
        <v>19</v>
      </c>
      <c r="AZ32" s="37">
        <v>6</v>
      </c>
    </row>
    <row r="33" spans="1:18" ht="14.25" thickBot="1">
      <c r="A33" s="31" t="s">
        <v>14</v>
      </c>
      <c r="B33" s="45"/>
      <c r="C33" s="15">
        <f>SUM(C5:C32)</f>
        <v>306</v>
      </c>
      <c r="D33" s="15">
        <f>SUM(D5:D32)</f>
        <v>173</v>
      </c>
      <c r="E33" s="15">
        <f>SUM(E5:E32)</f>
        <v>136</v>
      </c>
      <c r="F33" s="15">
        <f>SUM(F5:F32)</f>
        <v>100</v>
      </c>
      <c r="G33" s="15">
        <f>SUM(G5:G32)</f>
        <v>196</v>
      </c>
      <c r="H33" s="17">
        <f>C33/C$33</f>
        <v>1</v>
      </c>
      <c r="I33" s="17">
        <f>D33/D$33</f>
        <v>1</v>
      </c>
      <c r="J33" s="17">
        <f t="shared" si="9"/>
        <v>1</v>
      </c>
      <c r="K33" s="17">
        <f t="shared" si="10"/>
        <v>1</v>
      </c>
      <c r="L33" s="17">
        <f t="shared" si="11"/>
        <v>1</v>
      </c>
      <c r="M33" s="18">
        <f t="shared" si="4"/>
        <v>4</v>
      </c>
      <c r="N33" s="18">
        <f t="shared" si="4"/>
        <v>4</v>
      </c>
      <c r="O33" s="18">
        <f t="shared" si="5"/>
        <v>3</v>
      </c>
      <c r="P33" s="18">
        <f t="shared" si="6"/>
        <v>2</v>
      </c>
      <c r="Q33" s="19">
        <f t="shared" si="7"/>
        <v>1</v>
      </c>
      <c r="R33" s="7"/>
    </row>
    <row r="34" ht="13.5">
      <c r="C34" s="2" t="s">
        <v>120</v>
      </c>
    </row>
  </sheetData>
  <sheetProtection/>
  <mergeCells count="3">
    <mergeCell ref="C3:G3"/>
    <mergeCell ref="H3:L3"/>
    <mergeCell ref="M3:Q3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Yuto</cp:lastModifiedBy>
  <dcterms:created xsi:type="dcterms:W3CDTF">1997-01-08T22:48:59Z</dcterms:created>
  <dcterms:modified xsi:type="dcterms:W3CDTF">2011-01-22T01:58:27Z</dcterms:modified>
  <cp:category/>
  <cp:version/>
  <cp:contentType/>
  <cp:contentStatus/>
</cp:coreProperties>
</file>