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activeTab="0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福袋" sheetId="7" r:id="rId7"/>
    <sheet name="バレンタインレベル" sheetId="8" r:id="rId8"/>
    <sheet name="バレンタインスロット統計＆アイテム一覧" sheetId="9" r:id="rId9"/>
    <sheet name="白雪姫レベル" sheetId="10" r:id="rId10"/>
    <sheet name="白雪姫スロット統計＆アイテム一覧" sheetId="11" r:id="rId11"/>
    <sheet name="コピペ用" sheetId="12" r:id="rId12"/>
  </sheets>
  <definedNames>
    <definedName name="_xlnm._FilterDatabase" localSheetId="0" hidden="1">'アイテム'!$B$2:$P$168</definedName>
    <definedName name="_xlnm._FilterDatabase" localSheetId="4" hidden="1">'フルーツチャンス'!$B$3:$K$3</definedName>
    <definedName name="_xlnm._FilterDatabase" localSheetId="5" hidden="1">'マイミクチャンス'!$B$1:$E$1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<sst xmlns="http://schemas.openxmlformats.org/spreadsheetml/2006/main" count="4899" uniqueCount="1411">
  <si>
    <t>体力回復時間</t>
  </si>
  <si>
    <t>1時間</t>
  </si>
  <si>
    <t>レア度</t>
  </si>
  <si>
    <t>合計</t>
  </si>
  <si>
    <t>アイテム1つ獲得するのに必要な平均枚数</t>
  </si>
  <si>
    <t>アイテム出現確率</t>
  </si>
  <si>
    <t>アイテム出現数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</si>
  <si>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</si>
  <si>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</si>
  <si>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</si>
  <si>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</si>
  <si>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</si>
  <si>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</si>
  <si>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</si>
  <si>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</si>
  <si>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</si>
  <si>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</si>
  <si>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</si>
  <si>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</si>
  <si>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</si>
  <si>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</si>
  <si>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</si>
  <si>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</si>
  <si>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</si>
  <si>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</si>
  <si>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</si>
  <si>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</si>
  <si>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</si>
  <si>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</si>
  <si>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</si>
  <si>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</si>
  <si>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</si>
  <si>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</si>
  <si>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</si>
  <si>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</si>
  <si>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</si>
  <si>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</si>
  <si>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</si>
  <si>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</si>
  <si>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</si>
  <si>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</si>
  <si>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</si>
  <si>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</si>
  <si>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</si>
  <si>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</si>
  <si>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</si>
  <si>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</si>
  <si>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</si>
  <si>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</si>
  <si>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</si>
  <si>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</si>
  <si>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</si>
  <si>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</si>
  <si>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</si>
  <si>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</si>
  <si>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</si>
  <si>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</si>
  <si>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</si>
  <si>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</si>
  <si>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</si>
  <si>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</si>
  <si>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</si>
  <si>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</si>
  <si>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</si>
  <si>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</si>
  <si>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</si>
  <si>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</si>
  <si>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</si>
  <si>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</si>
  <si>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1時間10分</t>
  </si>
  <si>
    <t>1．変わってない</t>
  </si>
  <si>
    <t>2．良くなった</t>
  </si>
  <si>
    <t>3．悪くなった</t>
  </si>
  <si>
    <t>フローリングの床（LP144）をGET</t>
  </si>
  <si>
    <t>2時間</t>
  </si>
  <si>
    <t>出現レベル</t>
  </si>
  <si>
    <t>1時間55分</t>
  </si>
  <si>
    <t>1時間50分</t>
  </si>
  <si>
    <t>1．いつか思い出すよ</t>
  </si>
  <si>
    <t>2．愛の告白？</t>
  </si>
  <si>
    <t>3．貸してたお金？</t>
  </si>
  <si>
    <t>1時間45分</t>
  </si>
  <si>
    <t>1時間40分</t>
  </si>
  <si>
    <t>1時間35分</t>
  </si>
  <si>
    <t>1時間30分</t>
  </si>
  <si>
    <t>1時間25分</t>
  </si>
  <si>
    <t>1時間20分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</si>
  <si>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</si>
  <si>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</si>
  <si>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</si>
  <si>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</si>
  <si>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</si>
  <si>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</si>
  <si>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</si>
  <si>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</si>
  <si>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</si>
  <si>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</si>
  <si>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</si>
  <si>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</si>
  <si>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</si>
  <si>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</si>
  <si>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</si>
  <si>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</si>
  <si>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</si>
  <si>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</si>
  <si>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</si>
  <si>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1時間15分</t>
  </si>
  <si>
    <t>オレンジチェックのかべ（LP）をGET</t>
  </si>
  <si>
    <t>爽やかポロシャツ（LP）をGET</t>
  </si>
  <si>
    <t>購入みん＄</t>
  </si>
  <si>
    <t>LP</t>
  </si>
  <si>
    <t>人形数1</t>
  </si>
  <si>
    <t>人形数2</t>
  </si>
  <si>
    <t>壁</t>
  </si>
  <si>
    <t>-</t>
  </si>
  <si>
    <t>最初が肝心。惜しみなくメダルを使って、レベルを上げて体力回復速度を上げよう。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</si>
  <si>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</si>
  <si>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</si>
  <si>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</si>
  <si>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</si>
  <si>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</si>
  <si>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</si>
  <si>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</si>
  <si>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</si>
  <si>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</si>
  <si>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</si>
  <si>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1時間5分</t>
  </si>
  <si>
    <t>コンプリートまでに必要な各アイテム数</t>
  </si>
  <si>
    <t>レア度1 オモチャの兵隊アンディ 10 個</t>
  </si>
  <si>
    <t>レア度1 ジンジャーくん 12 個</t>
  </si>
  <si>
    <t>レア度2 クリスマスツリー 22 個</t>
  </si>
  <si>
    <t>レア度2 クリスマス楽団ストリン 12 個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</si>
  <si>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</si>
  <si>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</si>
  <si>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</si>
  <si>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</si>
  <si>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</si>
  <si>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</si>
  <si>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</si>
  <si>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</si>
  <si>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</si>
  <si>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</si>
  <si>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レベル13から体力回復速度は成長しなくなるので、無理してメダルを消費する必要は無い。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</si>
  <si>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</si>
  <si>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</si>
  <si>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</si>
  <si>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</si>
  <si>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</si>
  <si>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</si>
  <si>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</si>
  <si>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</si>
  <si>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中庭を作る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</si>
  <si>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</si>
  <si>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</si>
  <si>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</si>
  <si>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</si>
  <si>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</si>
  <si>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</si>
  <si>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</si>
  <si>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</si>
  <si>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</si>
  <si>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</si>
  <si>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</si>
  <si>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</si>
  <si>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</si>
  <si>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</si>
  <si>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</si>
  <si>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</si>
  <si>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</si>
  <si>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</si>
  <si>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</si>
  <si>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</si>
  <si>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</si>
  <si>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</si>
  <si>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</si>
  <si>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</si>
  <si>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</si>
  <si>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</si>
  <si>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</si>
  <si>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</si>
  <si>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</si>
  <si>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</si>
  <si>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増量後</t>
  </si>
  <si>
    <t>メダル枚数</t>
  </si>
  <si>
    <t>メダル1枚数当たりのみん＄価格</t>
  </si>
  <si>
    <t>増量前</t>
  </si>
  <si>
    <t>5個</t>
  </si>
  <si>
    <t>宝ばこチャンス。</t>
  </si>
  <si>
    <t>1000Ｇ or 0G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</si>
  <si>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</si>
  <si>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</si>
  <si>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</si>
  <si>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</si>
  <si>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</si>
  <si>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</si>
  <si>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</si>
  <si>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</si>
  <si>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</si>
  <si>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</si>
  <si>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</si>
  <si>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</si>
  <si>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</si>
  <si>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</si>
  <si>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</si>
  <si>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</si>
  <si>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</si>
  <si>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</si>
  <si>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</si>
  <si>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</si>
  <si>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</si>
  <si>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</si>
  <si>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</si>
  <si>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</si>
  <si>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</si>
  <si>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</si>
  <si>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</si>
  <si>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</si>
  <si>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</si>
  <si>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</si>
  <si>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</si>
  <si>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</si>
  <si>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</si>
  <si>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</si>
  <si>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</si>
  <si>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</si>
  <si>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</si>
  <si>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</si>
  <si>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</si>
  <si>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</si>
  <si>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</si>
  <si>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</si>
  <si>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</si>
  <si>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</si>
  <si>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</si>
  <si>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</si>
  <si>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</si>
  <si>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</si>
  <si>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</si>
  <si>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</si>
  <si>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</si>
  <si>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</si>
  <si>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</si>
  <si>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</si>
  <si>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</si>
  <si>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</si>
  <si>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</si>
  <si>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</si>
  <si>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</si>
  <si>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</si>
  <si>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</si>
  <si>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THE！どっちでショー！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</si>
  <si>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</si>
  <si>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</si>
  <si>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</si>
  <si>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</si>
  <si>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</si>
  <si>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</si>
  <si>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</si>
  <si>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</si>
  <si>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</si>
  <si>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</si>
  <si>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お祝いメダル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</si>
  <si>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</si>
  <si>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</si>
  <si>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</si>
  <si>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</si>
  <si>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</si>
  <si>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</si>
  <si>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</si>
  <si>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</si>
  <si>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</si>
  <si>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</si>
  <si>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</si>
  <si>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</si>
  <si>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</si>
  <si>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</si>
  <si>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</si>
  <si>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</si>
  <si>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</si>
  <si>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</si>
  <si>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</si>
  <si>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</si>
  <si>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</si>
  <si>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</si>
  <si>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</si>
  <si>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</si>
  <si>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</si>
  <si>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</si>
  <si>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</si>
  <si>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</si>
  <si>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</si>
  <si>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</si>
  <si>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</si>
  <si>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</si>
  <si>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</si>
  <si>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</si>
  <si>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</si>
  <si>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</si>
  <si>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</si>
  <si>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</si>
  <si>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</si>
  <si>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</si>
  <si>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</si>
  <si>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</si>
  <si>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</si>
  <si>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</si>
  <si>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</si>
  <si>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</si>
  <si>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</si>
  <si>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</si>
  <si>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</si>
  <si>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</si>
  <si>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</si>
  <si>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</si>
  <si>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</si>
  <si>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</si>
  <si>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</si>
  <si>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</si>
  <si>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</si>
  <si>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</si>
  <si>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</si>
  <si>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</si>
  <si>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</si>
  <si>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</si>
  <si>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</si>
  <si>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</si>
  <si>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</si>
  <si>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</si>
  <si>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</si>
  <si>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</si>
  <si>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</si>
  <si>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</si>
  <si>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</si>
  <si>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</si>
  <si>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</si>
  <si>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</si>
  <si>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</si>
  <si>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</si>
  <si>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</si>
  <si>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</si>
  <si>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</si>
  <si>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</si>
  <si>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</si>
  <si>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</si>
  <si>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</si>
  <si>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</si>
  <si>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</si>
  <si>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</si>
  <si>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</si>
  <si>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</si>
  <si>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</si>
  <si>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</si>
  <si>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</si>
  <si>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</si>
  <si>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</si>
  <si>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</si>
  <si>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</si>
  <si>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</si>
  <si>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</si>
  <si>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</si>
  <si>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</si>
  <si>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</si>
  <si>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</si>
  <si>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</si>
  <si>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</si>
  <si>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</si>
  <si>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</si>
  <si>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</si>
  <si>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</si>
  <si>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</si>
  <si>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</si>
  <si>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</si>
  <si>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</si>
  <si>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</si>
  <si>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</si>
  <si>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</si>
  <si>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</si>
  <si>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</si>
  <si>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</si>
  <si>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</si>
  <si>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</si>
  <si>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</si>
  <si>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</si>
  <si>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</si>
  <si>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</si>
  <si>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</si>
  <si>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</si>
  <si>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</si>
  <si>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</si>
  <si>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</si>
  <si>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</si>
  <si>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</si>
  <si>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</si>
  <si>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</si>
  <si>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</si>
  <si>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</si>
  <si>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</si>
  <si>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</si>
  <si>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</si>
  <si>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</si>
  <si>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</si>
  <si>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</si>
  <si>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</si>
  <si>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</si>
  <si>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</si>
  <si>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</si>
  <si>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</si>
  <si>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</si>
  <si>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</si>
  <si>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</si>
  <si>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</si>
  <si>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</si>
  <si>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</si>
  <si>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</si>
  <si>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</si>
  <si>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</si>
  <si>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</si>
  <si>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</si>
  <si>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</si>
  <si>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</si>
  <si>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</si>
  <si>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</si>
  <si>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</si>
  <si>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</si>
  <si>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</si>
  <si>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</si>
  <si>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</si>
  <si>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</si>
  <si>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</si>
  <si>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</si>
  <si>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</si>
  <si>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</si>
  <si>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</si>
  <si>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</si>
  <si>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</si>
  <si>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</si>
  <si>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</si>
  <si>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</si>
  <si>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</si>
  <si>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</si>
  <si>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</si>
  <si>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</si>
  <si>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</si>
  <si>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</si>
  <si>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</si>
  <si>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</si>
  <si>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</si>
  <si>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</si>
  <si>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</si>
  <si>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</si>
  <si>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</si>
  <si>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</si>
  <si>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</si>
  <si>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</si>
  <si>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</si>
  <si>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</si>
  <si>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</si>
  <si>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</si>
  <si>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</si>
  <si>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</si>
  <si>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</si>
  <si>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</si>
  <si>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</si>
  <si>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</si>
  <si>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</si>
  <si>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</si>
  <si>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</si>
  <si>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</si>
  <si>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</si>
  <si>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</si>
  <si>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</si>
  <si>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</si>
  <si>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</si>
  <si>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</si>
  <si>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</si>
  <si>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</si>
  <si>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</si>
  <si>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</si>
  <si>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</si>
  <si>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</si>
  <si>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</si>
  <si>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</si>
  <si>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</si>
  <si>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</si>
  <si>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</si>
  <si>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</si>
  <si>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</si>
  <si>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</si>
  <si>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</si>
  <si>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</si>
  <si>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</si>
  <si>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</si>
  <si>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</si>
  <si>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</si>
  <si>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</si>
  <si>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</si>
  <si>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</si>
  <si>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</si>
  <si>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</si>
  <si>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</si>
  <si>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</si>
  <si>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</si>
  <si>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</si>
  <si>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</si>
  <si>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</si>
  <si>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</si>
  <si>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</si>
  <si>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</si>
  <si>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</si>
  <si>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</si>
  <si>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</si>
  <si>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</si>
  <si>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</si>
  <si>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</si>
  <si>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</si>
  <si>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</si>
  <si>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</si>
  <si>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</si>
  <si>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</si>
  <si>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</si>
  <si>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実績に基づく各スロットでのアイテム出現表</t>
  </si>
  <si>
    <t>※太文字は、出現確率が最も高いスロット</t>
  </si>
  <si>
    <t>LP</t>
  </si>
  <si>
    <t>くるみちゃん</t>
  </si>
  <si>
    <t>グッフー</t>
  </si>
  <si>
    <t>ハッピー</t>
  </si>
  <si>
    <t>ハム吉</t>
  </si>
  <si>
    <t>ハム美</t>
  </si>
  <si>
    <t>ちゅー太</t>
  </si>
  <si>
    <t>マロン</t>
  </si>
  <si>
    <t>ジェントル</t>
  </si>
  <si>
    <t>愛のキューピッド アダム</t>
  </si>
  <si>
    <t>チョコの素</t>
  </si>
  <si>
    <t>人数</t>
  </si>
  <si>
    <t>1人</t>
  </si>
  <si>
    <t>2人</t>
  </si>
  <si>
    <t>3人</t>
  </si>
  <si>
    <t>4人</t>
  </si>
  <si>
    <t>5人</t>
  </si>
  <si>
    <t>4個</t>
  </si>
  <si>
    <t>3個</t>
  </si>
  <si>
    <t>1個</t>
  </si>
  <si>
    <t>ピンキー</t>
  </si>
  <si>
    <t>カラフルチョコ</t>
  </si>
  <si>
    <t>生チョコ</t>
  </si>
  <si>
    <t>6個</t>
  </si>
  <si>
    <t>★★☆☆☆</t>
  </si>
  <si>
    <t>★みため</t>
  </si>
  <si>
    <t>累積仲良し度</t>
  </si>
  <si>
    <t>バレンタインレベル</t>
  </si>
  <si>
    <t>6人</t>
  </si>
  <si>
    <t>7個</t>
  </si>
  <si>
    <t>アジアンリゾートのかべ</t>
  </si>
  <si>
    <t>ふりがな</t>
  </si>
  <si>
    <t>宝物庫。</t>
  </si>
  <si>
    <t>トリュフ</t>
  </si>
  <si>
    <t>7人</t>
  </si>
  <si>
    <t>8人</t>
  </si>
  <si>
    <t>.</t>
  </si>
  <si>
    <t>到達経験VP</t>
  </si>
  <si>
    <t>バレンタインメダルボーナス</t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</si>
  <si>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</si>
  <si>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10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</si>
  <si>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30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</si>
  <si>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60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</si>
  <si>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100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</si>
  <si>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150</t>
    </r>
  </si>
  <si>
    <t>VP225</t>
  </si>
  <si>
    <t>VP325</t>
  </si>
  <si>
    <t>VP435</t>
  </si>
  <si>
    <t>VP10</t>
  </si>
  <si>
    <t>VP20</t>
  </si>
  <si>
    <t>VP30</t>
  </si>
  <si>
    <t>VP40</t>
  </si>
  <si>
    <t>VP50</t>
  </si>
  <si>
    <t>VP75</t>
  </si>
  <si>
    <t>VP100</t>
  </si>
  <si>
    <t>VP110</t>
  </si>
  <si>
    <t>VP120</t>
  </si>
  <si>
    <t>5枚</t>
  </si>
  <si>
    <t>5枚</t>
  </si>
  <si>
    <t>6枚</t>
  </si>
  <si>
    <t>7枚</t>
  </si>
  <si>
    <t>8枚</t>
  </si>
  <si>
    <t>9枚</t>
  </si>
  <si>
    <t>0枚</t>
  </si>
  <si>
    <t>2枚</t>
  </si>
  <si>
    <t>2枚</t>
  </si>
  <si>
    <t>3枚</t>
  </si>
  <si>
    <t>4枚</t>
  </si>
  <si>
    <t>VP130</t>
  </si>
  <si>
    <t>9枚</t>
  </si>
  <si>
    <t>次回[[レベル]]までのVP</t>
  </si>
  <si>
    <t>※赤文字は前回パーティ時の情報。同じになる事が多いため、残してあり、確定したら黒文字にする。</t>
  </si>
  <si>
    <t>愛のキューピッド イヴ</t>
  </si>
  <si>
    <t>パトリック</t>
  </si>
  <si>
    <t>アンダルシア</t>
  </si>
  <si>
    <t>恋するミーナ</t>
  </si>
  <si>
    <t>トリュフ</t>
  </si>
  <si>
    <t>ニャン子</t>
  </si>
  <si>
    <t>マッフー</t>
  </si>
  <si>
    <t>人形一覧</t>
  </si>
  <si>
    <t>LP</t>
  </si>
  <si>
    <t>人形名</t>
  </si>
  <si>
    <t>レア度1：</t>
  </si>
  <si>
    <t>レア度2：</t>
  </si>
  <si>
    <t>150LP：</t>
  </si>
  <si>
    <t>バレンタイン板チョコ</t>
  </si>
  <si>
    <t>625LP：</t>
  </si>
  <si>
    <t>バレンタインのかべ</t>
  </si>
  <si>
    <t>レア度3：</t>
  </si>
  <si>
    <t>580LP：</t>
  </si>
  <si>
    <t>バレンタインのゆか</t>
  </si>
  <si>
    <t>レア度4：</t>
  </si>
  <si>
    <t>ハートの風船</t>
  </si>
  <si>
    <t>レア度5：</t>
  </si>
  <si>
    <t>バレンタインのベッド</t>
  </si>
  <si>
    <t>パティシエの服</t>
  </si>
  <si>
    <t>バレンタインの窓</t>
  </si>
  <si>
    <t>ニャン次郎</t>
  </si>
  <si>
    <t>LP：</t>
  </si>
  <si>
    <t>バレンタインハートチョコ</t>
  </si>
  <si>
    <t>ショコラケーキジャンボクッション</t>
  </si>
  <si>
    <t>ロールケーキジャンボクッション</t>
  </si>
  <si>
    <t>St.Valentineラブハート</t>
  </si>
  <si>
    <t>LP：</t>
  </si>
  <si>
    <t xml:space="preserve">バレンタインクマちゃん </t>
  </si>
  <si>
    <t xml:space="preserve">バレンタインチェアR </t>
  </si>
  <si>
    <t xml:space="preserve">バレンタインチェアL </t>
  </si>
  <si>
    <t>バレンタインのテーブル</t>
  </si>
  <si>
    <t>フォンダンショコラ</t>
  </si>
  <si>
    <t>ショートケーキジャンボクッション</t>
  </si>
  <si>
    <t>Valentine2.14ピンクハート</t>
  </si>
  <si>
    <t>ストロベリーショートミニハット</t>
  </si>
  <si>
    <t>バレンタインのチェスト</t>
  </si>
  <si>
    <t>【みん顔】バレンタインパーティー統計データ</t>
  </si>
  <si>
    <t>青ソファ</t>
  </si>
  <si>
    <t>ALEN折りたたみチェア黒L</t>
  </si>
  <si>
    <t>パソコン</t>
  </si>
  <si>
    <t>恋するエリック</t>
  </si>
  <si>
    <t>恋するエリック</t>
  </si>
  <si>
    <t>トントン</t>
  </si>
  <si>
    <t>トントン</t>
  </si>
  <si>
    <t>テンテン</t>
  </si>
  <si>
    <t>テンテン</t>
  </si>
  <si>
    <t>ロミオ</t>
  </si>
  <si>
    <t>ロミオ</t>
  </si>
  <si>
    <t>ジュリエット</t>
  </si>
  <si>
    <t>ジュリエット</t>
  </si>
  <si>
    <t>王子様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</si>
  <si>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</si>
  <si>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</si>
  <si>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</si>
  <si>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</si>
  <si>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</si>
  <si>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</si>
  <si>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</si>
  <si>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</si>
  <si>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</si>
  <si>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</si>
  <si>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</si>
  <si>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</si>
  <si>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</si>
  <si>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</si>
  <si>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</si>
  <si>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</si>
  <si>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</si>
  <si>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</si>
  <si>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</si>
  <si>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パティシエの帽子</t>
  </si>
  <si>
    <t>700LP：</t>
  </si>
  <si>
    <t>LP：</t>
  </si>
  <si>
    <t>レア度1：</t>
  </si>
  <si>
    <t>450LP：</t>
  </si>
  <si>
    <t>レア度1：</t>
  </si>
  <si>
    <t>450LP：</t>
  </si>
  <si>
    <t>くるみちゃん</t>
  </si>
  <si>
    <t>レア度1：</t>
  </si>
  <si>
    <t>450LP：</t>
  </si>
  <si>
    <t>レア度2：</t>
  </si>
  <si>
    <t>550LP：</t>
  </si>
  <si>
    <t>ハッピー</t>
  </si>
  <si>
    <t>マロン</t>
  </si>
  <si>
    <t>グッフー</t>
  </si>
  <si>
    <t>マッフー</t>
  </si>
  <si>
    <t>レア度3：</t>
  </si>
  <si>
    <t>600LP：</t>
  </si>
  <si>
    <t>ジェントル</t>
  </si>
  <si>
    <t>ピンキー</t>
  </si>
  <si>
    <t>レア度3：</t>
  </si>
  <si>
    <t>レア度3：</t>
  </si>
  <si>
    <t>レア度4：</t>
  </si>
  <si>
    <t>パトリック</t>
  </si>
  <si>
    <t>レア度4：</t>
  </si>
  <si>
    <t>アンダルシア</t>
  </si>
  <si>
    <t>トントン</t>
  </si>
  <si>
    <t>テンテン</t>
  </si>
  <si>
    <t>レア度5：</t>
  </si>
  <si>
    <t>ロミオ</t>
  </si>
  <si>
    <t>ジュリエット</t>
  </si>
  <si>
    <t>レア度5：</t>
  </si>
  <si>
    <t>シンデレラ</t>
  </si>
  <si>
    <t>LP：</t>
  </si>
  <si>
    <t>バレンタインハートローズテーブル</t>
  </si>
  <si>
    <t>LOVEチョコ</t>
  </si>
  <si>
    <t>ショコラロールジャンボクッション</t>
  </si>
  <si>
    <t>LOVEゴールドハート</t>
  </si>
  <si>
    <t>ピンクフリルエプロン</t>
  </si>
  <si>
    <t>バレンタインのスタンドライト</t>
  </si>
  <si>
    <t>バレンタインのソファ</t>
  </si>
  <si>
    <t>VP555</t>
  </si>
  <si>
    <t>VP685</t>
  </si>
  <si>
    <t>VP825</t>
  </si>
  <si>
    <t>VP975</t>
  </si>
  <si>
    <t>VP1135</t>
  </si>
  <si>
    <t>VP1305</t>
  </si>
  <si>
    <t>VP140</t>
  </si>
  <si>
    <t>VP150</t>
  </si>
  <si>
    <t>VP160</t>
  </si>
  <si>
    <t>VP170</t>
  </si>
  <si>
    <t>VP180</t>
  </si>
  <si>
    <t>VP190</t>
  </si>
  <si>
    <t>10枚</t>
  </si>
  <si>
    <t>11枚</t>
  </si>
  <si>
    <t>12枚</t>
  </si>
  <si>
    <t>4枚</t>
  </si>
  <si>
    <t>6枚</t>
  </si>
  <si>
    <t>2枚スロットが登場する</t>
  </si>
  <si>
    <t>3枚スロットが登場する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</si>
  <si>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</si>
  <si>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</si>
  <si>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</si>
  <si>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</si>
  <si>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</si>
  <si>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</si>
  <si>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</si>
  <si>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</si>
  <si>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</si>
  <si>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麗しのマブ</t>
  </si>
  <si>
    <t>個</t>
  </si>
  <si>
    <t>680LP：</t>
  </si>
  <si>
    <t>memo</t>
  </si>
  <si>
    <t>バレンタインマッドハッター</t>
  </si>
  <si>
    <t>バレンタインマッドハッター</t>
  </si>
  <si>
    <t>MAX</t>
  </si>
  <si>
    <t>740LP：</t>
  </si>
  <si>
    <t>レア度MAX：</t>
  </si>
  <si>
    <t>レア度MAX：</t>
  </si>
  <si>
    <t>麗しのマブ</t>
  </si>
  <si>
    <t>麗しのマブ</t>
  </si>
  <si>
    <t>バレンタインマッドハッター</t>
  </si>
  <si>
    <t>チョコクマちゃん</t>
  </si>
  <si>
    <t>大好きプラチナハート</t>
  </si>
  <si>
    <t>バレンタインハートモニュメント</t>
  </si>
  <si>
    <t>バレンタインレッサー</t>
  </si>
  <si>
    <t>バレンタインのおかしの家</t>
  </si>
  <si>
    <t>シンデレラのガラスの靴</t>
  </si>
  <si>
    <t>愛しのカブ</t>
  </si>
  <si>
    <t>愛しのカブ</t>
  </si>
  <si>
    <t>4枚スロ</t>
  </si>
  <si>
    <t>個</t>
  </si>
  <si>
    <t>女王アリスのバレンタインクラウン</t>
  </si>
  <si>
    <t>合計</t>
  </si>
  <si>
    <t>3枚スロ</t>
  </si>
  <si>
    <t>2枚スロ</t>
  </si>
  <si>
    <t>1枚スロ</t>
  </si>
  <si>
    <t>-</t>
  </si>
  <si>
    <t>チョコレートケーキ</t>
  </si>
  <si>
    <t>VP1485</t>
  </si>
  <si>
    <t>VP1675</t>
  </si>
  <si>
    <t>VP1875</t>
  </si>
  <si>
    <t>VP2085</t>
  </si>
  <si>
    <t>VP2305</t>
  </si>
  <si>
    <t>VP2535</t>
  </si>
  <si>
    <t>VP2775</t>
  </si>
  <si>
    <t>VP200</t>
  </si>
  <si>
    <t>VP210</t>
  </si>
  <si>
    <t>VP220</t>
  </si>
  <si>
    <t>VP230</t>
  </si>
  <si>
    <t>VP240</t>
  </si>
  <si>
    <t>VP250</t>
  </si>
  <si>
    <t>13枚</t>
  </si>
  <si>
    <t>14枚</t>
  </si>
  <si>
    <t>15枚</t>
  </si>
  <si>
    <t>7枚</t>
  </si>
  <si>
    <t>8枚</t>
  </si>
  <si>
    <t>[[調査中]]</t>
  </si>
  <si>
    <t>[[調査中]]</t>
  </si>
  <si>
    <t>30LP：</t>
  </si>
  <si>
    <t>バレンタインアリス</t>
  </si>
  <si>
    <t>バレンタインアリス</t>
  </si>
  <si>
    <t>10人</t>
  </si>
  <si>
    <t>9人</t>
  </si>
  <si>
    <t>11人</t>
  </si>
  <si>
    <t>34回</t>
  </si>
  <si>
    <t>35回</t>
  </si>
  <si>
    <t>7500G</t>
  </si>
  <si>
    <r>
      <t>2</t>
    </r>
    <r>
      <rPr>
        <sz val="11"/>
        <rFont val="ＭＳ Ｐゴシック"/>
        <family val="3"/>
      </rPr>
      <t>40経験値</t>
    </r>
  </si>
  <si>
    <r>
      <t>2</t>
    </r>
    <r>
      <rPr>
        <sz val="11"/>
        <rFont val="ＭＳ Ｐゴシック"/>
        <family val="3"/>
      </rPr>
      <t>10経験値</t>
    </r>
  </si>
  <si>
    <t>※2は(公式でパーティが始まり、"レア度が高くなる"と表記が消えてからのデータ)</t>
  </si>
  <si>
    <t>アイテム名</t>
  </si>
  <si>
    <t>バレンタインアリス</t>
  </si>
  <si>
    <t>VP3025</t>
  </si>
  <si>
    <t>VP3285</t>
  </si>
  <si>
    <t>VP260</t>
  </si>
  <si>
    <t>VP270</t>
  </si>
  <si>
    <t>VP280</t>
  </si>
  <si>
    <t>チョコレートケーキ</t>
  </si>
  <si>
    <t>みん顔ガチャメンズ福袋</t>
  </si>
  <si>
    <t>モヘアスーツ＆カシミロングコート</t>
  </si>
  <si>
    <t>バタフライテーブル</t>
  </si>
  <si>
    <t>バタフライチェアＲ</t>
  </si>
  <si>
    <t>バタフライチェアＬ</t>
  </si>
  <si>
    <t>3連シルバーリングピアス</t>
  </si>
  <si>
    <t>チェスターフィールドコート</t>
  </si>
  <si>
    <t>バタフライのかべ</t>
  </si>
  <si>
    <t>バタフライのじゅうたん</t>
  </si>
  <si>
    <t>ペーラーブレイドハット</t>
  </si>
  <si>
    <t>シャープダブルジャケット</t>
  </si>
  <si>
    <t>ホワイトグランドピアノ</t>
  </si>
  <si>
    <t>クラウンベット</t>
  </si>
  <si>
    <t>羽根つき中折れハット</t>
  </si>
  <si>
    <t>聖夜の大天使</t>
  </si>
  <si>
    <t>花火のかべ</t>
  </si>
  <si>
    <t>花火のゆか</t>
  </si>
  <si>
    <t>シルバーリングピアス</t>
  </si>
  <si>
    <t>みん顔ガチャガールズ福袋</t>
  </si>
  <si>
    <t>モカ色ファーＪＫ＆デニムオールインワン</t>
  </si>
  <si>
    <t>マリーソファー</t>
  </si>
  <si>
    <t>マリーチェアR</t>
  </si>
  <si>
    <t>マリーチェアL</t>
  </si>
  <si>
    <t>サファイヤチェーンピアス</t>
  </si>
  <si>
    <t>ファー付きミルクベージュコートドレス</t>
  </si>
  <si>
    <t>ブラッディマリーソファ</t>
  </si>
  <si>
    <t>ブラッディマリーチェアR</t>
  </si>
  <si>
    <t>ブラッディマリーチェアL</t>
  </si>
  <si>
    <t>ピンクサファイヤチェーンピアス</t>
  </si>
  <si>
    <t>ダブルライダースジャケット</t>
  </si>
  <si>
    <t>レッドエレキギター</t>
  </si>
  <si>
    <t>ストレートスタンドマイクゴールド</t>
  </si>
  <si>
    <t>ギターアンプ</t>
  </si>
  <si>
    <t>エンブレムキャップ</t>
  </si>
  <si>
    <t>LP：</t>
  </si>
  <si>
    <t>みん顔ガチャガールズ福袋２</t>
  </si>
  <si>
    <t>スィートボントレンチコート</t>
  </si>
  <si>
    <t>ダブルスターピアス</t>
  </si>
  <si>
    <t>スクールスタイルピーコート＆キャメルスカート</t>
  </si>
  <si>
    <t>宝剣のピアス</t>
  </si>
  <si>
    <t>パターン1</t>
  </si>
  <si>
    <t>パターン2</t>
  </si>
  <si>
    <t>パターン3</t>
  </si>
  <si>
    <t>パターン4</t>
  </si>
  <si>
    <t>パターン5</t>
  </si>
  <si>
    <t>ビッグシルエット・ゴージャスドレス</t>
  </si>
  <si>
    <t>エメラルドピアス</t>
  </si>
  <si>
    <t>パターン6</t>
  </si>
  <si>
    <t>レッドローズ・セレブドレス</t>
  </si>
  <si>
    <t>パステルマリーソファ</t>
  </si>
  <si>
    <t>パステルマリーチェアR</t>
  </si>
  <si>
    <t>パステルマリーチェアL</t>
  </si>
  <si>
    <t>ピンクサファイヤピアス</t>
  </si>
  <si>
    <t>チョコマカロン</t>
  </si>
  <si>
    <r>
      <t>225</t>
    </r>
    <r>
      <rPr>
        <sz val="11"/>
        <rFont val="ＭＳ Ｐゴシック"/>
        <family val="3"/>
      </rPr>
      <t>経験値</t>
    </r>
  </si>
  <si>
    <t>15枚</t>
  </si>
  <si>
    <t>2月</t>
  </si>
  <si>
    <t>VP3555</t>
  </si>
  <si>
    <t>VP3835</t>
  </si>
  <si>
    <t>VP4125</t>
  </si>
  <si>
    <t>VP4425</t>
  </si>
  <si>
    <t>VP290</t>
  </si>
  <si>
    <t>VP300</t>
  </si>
  <si>
    <t>9枚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</si>
  <si>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枚</t>
    </r>
  </si>
  <si>
    <t>チョコマカロン</t>
  </si>
  <si>
    <t>36回</t>
  </si>
  <si>
    <t>15枚</t>
  </si>
  <si>
    <t>R</t>
  </si>
  <si>
    <t>※1は(公式からレア度が高くなると発表されている2011年2月11日00時～2011年2月15日18時までのデータ)</t>
  </si>
  <si>
    <t>15枚</t>
  </si>
  <si>
    <t>15枚</t>
  </si>
  <si>
    <t>※2は(公式からレア度が高くなると発表が消えた2011年2月15日18時～2011年2月16日夜中未明までのデータ)</t>
  </si>
  <si>
    <t>15枚</t>
  </si>
  <si>
    <t>15枚</t>
  </si>
  <si>
    <t>720LP：</t>
  </si>
  <si>
    <t>730LP：</t>
  </si>
  <si>
    <t>※3は(公式からレア度が高くなると再発表された2011年2月17日18時～2011年2月21日までのデータ)</t>
  </si>
  <si>
    <t>※4は(公式からレア度が高くなると発表が消えた2011年2月22日～現在までのデータ)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</si>
  <si>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</si>
  <si>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</si>
  <si>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</si>
  <si>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</si>
  <si>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</si>
  <si>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</si>
  <si>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</si>
  <si>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</si>
  <si>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芝生（LP：380）</t>
  </si>
  <si>
    <t>アイテムLP：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</si>
  <si>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</si>
  <si>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</si>
  <si>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</si>
  <si>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</si>
  <si>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</si>
  <si>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</si>
  <si>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</si>
  <si>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</si>
  <si>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</si>
  <si>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</si>
  <si>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</si>
  <si>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</si>
  <si>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</si>
  <si>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</si>
  <si>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</si>
  <si>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</si>
  <si>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</si>
  <si>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</si>
  <si>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</si>
  <si>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</si>
  <si>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</si>
  <si>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</si>
  <si>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</si>
  <si>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</si>
  <si>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</si>
  <si>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</si>
  <si>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</si>
  <si>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</si>
  <si>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</si>
  <si>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</si>
  <si>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</si>
  <si>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</si>
  <si>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</si>
  <si>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</si>
  <si>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</si>
  <si>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</si>
  <si>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</si>
  <si>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</si>
  <si>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</si>
  <si>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</si>
  <si>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</si>
  <si>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</si>
  <si>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</si>
  <si>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</si>
  <si>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</si>
  <si>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</si>
  <si>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</si>
  <si>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</si>
  <si>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</si>
  <si>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</si>
  <si>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</si>
  <si>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</si>
  <si>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</si>
  <si>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</si>
  <si>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</si>
  <si>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</si>
  <si>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</si>
  <si>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</si>
  <si>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</si>
  <si>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</si>
  <si>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</si>
  <si>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</si>
  <si>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</si>
  <si>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</si>
  <si>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</si>
  <si>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</si>
  <si>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</si>
  <si>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</si>
  <si>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</si>
  <si>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</si>
  <si>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</si>
  <si>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</si>
  <si>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</si>
  <si>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300LP：</t>
  </si>
  <si>
    <t>440LP：</t>
  </si>
  <si>
    <t>460LP：</t>
  </si>
  <si>
    <t>420LP：</t>
  </si>
  <si>
    <t>610LP：</t>
  </si>
  <si>
    <t>670LP：</t>
  </si>
  <si>
    <t>700LP：</t>
  </si>
  <si>
    <t>675LP：</t>
  </si>
  <si>
    <t>799LP：</t>
  </si>
  <si>
    <t>600LP：</t>
  </si>
  <si>
    <t>375LP：</t>
  </si>
  <si>
    <t>615LP：</t>
  </si>
  <si>
    <t>720LP：</t>
  </si>
  <si>
    <t>650LP：</t>
  </si>
  <si>
    <t>740LP：</t>
  </si>
  <si>
    <t>743LP：</t>
  </si>
  <si>
    <t>762LP：</t>
  </si>
  <si>
    <t>770LP：</t>
  </si>
  <si>
    <t>660LP：</t>
  </si>
  <si>
    <t>763LP：</t>
  </si>
  <si>
    <t>748LP：</t>
  </si>
  <si>
    <t>4スロ※4</t>
  </si>
  <si>
    <t>4スロ※4</t>
  </si>
  <si>
    <t>4スロ※3</t>
  </si>
  <si>
    <t>4スロ※3</t>
  </si>
  <si>
    <t>4スロ※2</t>
  </si>
  <si>
    <t>4スロ※2</t>
  </si>
  <si>
    <t>4スロ※1</t>
  </si>
  <si>
    <t>4スロ※1</t>
  </si>
  <si>
    <t>4スロ</t>
  </si>
  <si>
    <t>4スロ</t>
  </si>
  <si>
    <t>3スロ</t>
  </si>
  <si>
    <t>2スロ</t>
  </si>
  <si>
    <t>1スロ</t>
  </si>
  <si>
    <t>3スロ※2</t>
  </si>
  <si>
    <t>3スロ※1</t>
  </si>
  <si>
    <t>4スロ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</si>
  <si>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</si>
  <si>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</si>
  <si>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</si>
  <si>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</si>
  <si>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</si>
  <si>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</si>
  <si>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</si>
  <si>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</si>
  <si>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</si>
  <si>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</si>
  <si>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</si>
  <si>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</si>
  <si>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</si>
  <si>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</si>
  <si>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</si>
  <si>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</si>
  <si>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</si>
  <si>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</si>
  <si>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</si>
  <si>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</si>
  <si>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</si>
  <si>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</si>
  <si>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</si>
  <si>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</si>
  <si>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</si>
  <si>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</si>
  <si>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</si>
  <si>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</si>
  <si>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</si>
  <si>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</si>
  <si>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</si>
  <si>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</si>
  <si>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</si>
  <si>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</si>
  <si>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</si>
  <si>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</si>
  <si>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</si>
  <si>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</si>
  <si>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</si>
  <si>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</si>
  <si>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</si>
  <si>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ハッピーバレンタイントロフィー</t>
  </si>
  <si>
    <t>バレンタインワールドトロフィー</t>
  </si>
  <si>
    <t>VP4725</t>
  </si>
  <si>
    <t>VP5025</t>
  </si>
  <si>
    <t>VP5325</t>
  </si>
  <si>
    <t>VP5625</t>
  </si>
  <si>
    <t>VP5925</t>
  </si>
  <si>
    <t>VP6225</t>
  </si>
  <si>
    <t>VP6525</t>
  </si>
  <si>
    <t>VP6825</t>
  </si>
  <si>
    <t>VP7125</t>
  </si>
  <si>
    <t>VP7425</t>
  </si>
  <si>
    <t>VP7725</t>
  </si>
  <si>
    <t>VP8025</t>
  </si>
  <si>
    <t>VP8325</t>
  </si>
  <si>
    <t>VP8625</t>
  </si>
  <si>
    <t>VP8925</t>
  </si>
  <si>
    <t>VP300</t>
  </si>
  <si>
    <t>11枚</t>
  </si>
  <si>
    <t>12枚</t>
  </si>
  <si>
    <t>13枚</t>
  </si>
  <si>
    <t>14枚</t>
  </si>
  <si>
    <t>15枚</t>
  </si>
  <si>
    <t>LP</t>
  </si>
  <si>
    <t>.</t>
  </si>
  <si>
    <t>.</t>
  </si>
  <si>
    <t>.</t>
  </si>
  <si>
    <t>LP</t>
  </si>
  <si>
    <t>4スロ※1</t>
  </si>
  <si>
    <t>4スロ</t>
  </si>
  <si>
    <t>LP</t>
  </si>
  <si>
    <t>個</t>
  </si>
  <si>
    <t>MAX</t>
  </si>
  <si>
    <t>LP：</t>
  </si>
  <si>
    <t>レア度1：</t>
  </si>
  <si>
    <t>.</t>
  </si>
  <si>
    <t>レア度1：</t>
  </si>
  <si>
    <t>レア度2：</t>
  </si>
  <si>
    <t>レア度3：</t>
  </si>
  <si>
    <t>レア度4：</t>
  </si>
  <si>
    <t>レア度5：</t>
  </si>
  <si>
    <t>700LP：</t>
  </si>
  <si>
    <t>レア度MAX：</t>
  </si>
  <si>
    <t>LP</t>
  </si>
  <si>
    <t>LP：</t>
  </si>
  <si>
    <t>ショコラケーキジャンボクッション</t>
  </si>
  <si>
    <t>ロールケーキジャンボクッション</t>
  </si>
  <si>
    <t>St.Valentineラブハート</t>
  </si>
  <si>
    <t>memo</t>
  </si>
  <si>
    <t>フォンダンショコラ</t>
  </si>
  <si>
    <t>LP：</t>
  </si>
  <si>
    <t>ショートケーキジャンボクッション</t>
  </si>
  <si>
    <t>Valentine2.14ピンクハート</t>
  </si>
  <si>
    <t>ストロベリーショートミニハット</t>
  </si>
  <si>
    <t>LOVEチョコ</t>
  </si>
  <si>
    <t>ショコラロールジャンボクッション</t>
  </si>
  <si>
    <t>LOVEゴールドハート</t>
  </si>
  <si>
    <t>ピンクフリルエプロン</t>
  </si>
  <si>
    <t>チョコクマちゃん</t>
  </si>
  <si>
    <t>150LP：</t>
  </si>
  <si>
    <t>625LP：</t>
  </si>
  <si>
    <t>580LP：</t>
  </si>
  <si>
    <t>レア度5：</t>
  </si>
  <si>
    <t>740LP：</t>
  </si>
  <si>
    <t>-</t>
  </si>
  <si>
    <t>レア度MAX：</t>
  </si>
  <si>
    <t>30LP：</t>
  </si>
  <si>
    <t>【みん顔】白雪姫パーティー統計データ</t>
  </si>
  <si>
    <t>白雪姫マッドハッター</t>
  </si>
  <si>
    <t>白雪姫ハートチョコ</t>
  </si>
  <si>
    <t xml:space="preserve">白雪姫クマちゃん </t>
  </si>
  <si>
    <t xml:space="preserve">白雪姫チェアR </t>
  </si>
  <si>
    <t xml:space="preserve">白雪姫チェアL </t>
  </si>
  <si>
    <t>白雪姫のテーブル</t>
  </si>
  <si>
    <t>白雪姫の窓</t>
  </si>
  <si>
    <t>白雪姫ハートローズテーブル</t>
  </si>
  <si>
    <t>白雪姫のチェスト</t>
  </si>
  <si>
    <t>白雪姫のスタンドライト</t>
  </si>
  <si>
    <t>白雪姫のソファ</t>
  </si>
  <si>
    <t>白雪姫ハートモニュメント</t>
  </si>
  <si>
    <t>白雪姫レッサー</t>
  </si>
  <si>
    <t>白雪姫のおかしの家</t>
  </si>
  <si>
    <t>白雪姫板チョコ</t>
  </si>
  <si>
    <t>白雪姫のかべ</t>
  </si>
  <si>
    <t>白雪姫のゆか</t>
  </si>
  <si>
    <t>白雪姫のベッド</t>
  </si>
  <si>
    <t>女王アリスの白雪姫クラウン</t>
  </si>
  <si>
    <t>白雪姫レベル</t>
  </si>
  <si>
    <t>白雪姫メダルボーナス</t>
  </si>
  <si>
    <t>白雪姫ワールドトロフィー</t>
  </si>
  <si>
    <t>VP0</t>
  </si>
  <si>
    <t>0枚</t>
  </si>
  <si>
    <t>カラフルチョコ</t>
  </si>
  <si>
    <t>.</t>
  </si>
  <si>
    <t>VP10</t>
  </si>
  <si>
    <t>VP20</t>
  </si>
  <si>
    <t>5枚</t>
  </si>
  <si>
    <t>2枚</t>
  </si>
  <si>
    <t>VP30</t>
  </si>
  <si>
    <t>6枚</t>
  </si>
  <si>
    <t>VP60</t>
  </si>
  <si>
    <t>VP40</t>
  </si>
  <si>
    <t>7枚</t>
  </si>
  <si>
    <t>.</t>
  </si>
  <si>
    <t>.</t>
  </si>
  <si>
    <t>トリュフ</t>
  </si>
  <si>
    <t>10枚</t>
  </si>
  <si>
    <t>.</t>
  </si>
  <si>
    <t>チョコマカロン</t>
  </si>
  <si>
    <t>8枚</t>
  </si>
  <si>
    <t>チョコレートケーキ</t>
  </si>
  <si>
    <t>9枚</t>
  </si>
  <si>
    <t>VP3835</t>
  </si>
  <si>
    <t>VP290</t>
  </si>
  <si>
    <t>VP4125</t>
  </si>
  <si>
    <t>VP300</t>
  </si>
  <si>
    <t>VP4425</t>
  </si>
  <si>
    <t>VP8325</t>
  </si>
  <si>
    <t>VP8625</t>
  </si>
  <si>
    <t>VP8925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</si>
  <si>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</si>
  <si>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</si>
  <si>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</si>
  <si>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</si>
  <si>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</si>
  <si>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</si>
  <si>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</si>
  <si>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</si>
  <si>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</si>
  <si>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</si>
  <si>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※は(公式からレア度が高くなると発表されている2011年月日時～2011年月日時までのデータ)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</si>
  <si>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</si>
  <si>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</si>
  <si>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</si>
  <si>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</si>
  <si>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</si>
  <si>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</si>
  <si>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</si>
  <si>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</si>
  <si>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7枚</t>
  </si>
  <si>
    <t>3枚</t>
  </si>
  <si>
    <t>VP100</t>
  </si>
  <si>
    <t>VP150</t>
  </si>
  <si>
    <t>VP325</t>
  </si>
  <si>
    <t>VP435</t>
  </si>
  <si>
    <t>12枚</t>
  </si>
  <si>
    <t>40回</t>
  </si>
  <si>
    <t>8枚</t>
  </si>
  <si>
    <t>15枚</t>
  </si>
  <si>
    <t>40000G</t>
  </si>
  <si>
    <t>VP9225</t>
  </si>
  <si>
    <t>家をレベル16へ増築する</t>
  </si>
  <si>
    <t>160000LP：</t>
  </si>
  <si>
    <t>15枚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</si>
  <si>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</si>
  <si>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</si>
  <si>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</si>
  <si>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</si>
  <si>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</si>
  <si>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</si>
  <si>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</si>
  <si>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</si>
  <si>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</si>
  <si>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ｈ</t>
  </si>
  <si>
    <t>ｔ</t>
  </si>
  <si>
    <t>n</t>
  </si>
  <si>
    <t>ジャワティー</t>
  </si>
  <si>
    <t>リンドウ</t>
  </si>
  <si>
    <t>スズラン</t>
  </si>
  <si>
    <t>ロイヤルブレンドティー</t>
  </si>
  <si>
    <t>3-2</t>
  </si>
  <si>
    <t>t</t>
  </si>
  <si>
    <t>g</t>
  </si>
  <si>
    <t>VP10425</t>
  </si>
  <si>
    <t>VP10125</t>
  </si>
  <si>
    <t>VP9825</t>
  </si>
  <si>
    <t>VP9525</t>
  </si>
  <si>
    <t>セイロンティー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</si>
  <si>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</si>
  <si>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</si>
  <si>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</si>
  <si>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</si>
  <si>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</si>
  <si>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</si>
  <si>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</si>
  <si>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</si>
  <si>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</si>
  <si>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</si>
  <si>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11枚</t>
  </si>
  <si>
    <t>VP5325</t>
  </si>
  <si>
    <t>VP300</t>
  </si>
  <si>
    <t>15枚</t>
  </si>
  <si>
    <t>VP555</t>
  </si>
  <si>
    <t>VP130</t>
  </si>
  <si>
    <t>VP685</t>
  </si>
  <si>
    <t>VP140</t>
  </si>
  <si>
    <t>VP825</t>
  </si>
  <si>
    <t>VP150</t>
  </si>
  <si>
    <t>VP975</t>
  </si>
  <si>
    <t>VP160</t>
  </si>
  <si>
    <t>VP1135</t>
  </si>
  <si>
    <t>VP170</t>
  </si>
  <si>
    <t>VP1305</t>
  </si>
  <si>
    <t>VP180</t>
  </si>
  <si>
    <t>VP1485</t>
  </si>
  <si>
    <t>VP190</t>
  </si>
  <si>
    <t>VP1675</t>
  </si>
  <si>
    <t>VP200</t>
  </si>
  <si>
    <t>VP1875</t>
  </si>
  <si>
    <t>VP210</t>
  </si>
  <si>
    <t>VP2085</t>
  </si>
  <si>
    <t>VP220</t>
  </si>
  <si>
    <t>VP2305</t>
  </si>
  <si>
    <t>VP230</t>
  </si>
  <si>
    <t>VP2535</t>
  </si>
  <si>
    <t>VP240</t>
  </si>
  <si>
    <t>VP2775</t>
  </si>
  <si>
    <t>VP250</t>
  </si>
  <si>
    <t>VP3025</t>
  </si>
  <si>
    <t>VP260</t>
  </si>
  <si>
    <t>VP3285</t>
  </si>
  <si>
    <t>VP270</t>
  </si>
  <si>
    <t>VP3555</t>
  </si>
  <si>
    <t>VP280</t>
  </si>
  <si>
    <t>3-2</t>
  </si>
  <si>
    <t>h</t>
  </si>
  <si>
    <t>猟師のバン</t>
  </si>
  <si>
    <t>個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</si>
  <si>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</si>
  <si>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</si>
  <si>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</si>
  <si>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</si>
  <si>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</si>
  <si>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</si>
  <si>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</si>
  <si>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</si>
  <si>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</si>
  <si>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</si>
  <si>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</si>
  <si>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</si>
  <si>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</si>
  <si>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</si>
  <si>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</si>
  <si>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</si>
  <si>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</si>
  <si>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</si>
  <si>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</si>
  <si>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</si>
  <si>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</si>
  <si>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</si>
  <si>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</si>
  <si>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</si>
  <si>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</si>
  <si>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</si>
  <si>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</si>
  <si>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</si>
  <si>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</si>
  <si>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</si>
  <si>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</si>
  <si>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</si>
  <si>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</si>
  <si>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</si>
  <si>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</si>
  <si>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</si>
  <si>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</si>
  <si>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</si>
  <si>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1スロ</t>
  </si>
  <si>
    <t>3</t>
  </si>
  <si>
    <t>h</t>
  </si>
  <si>
    <t>3</t>
  </si>
  <si>
    <t>課金情報</t>
  </si>
  <si>
    <t>mixiポイント</t>
  </si>
  <si>
    <t>mixiポイント追加300コース</t>
  </si>
  <si>
    <t>mixiポイント追加500コース</t>
  </si>
  <si>
    <t>mixiポイント追加1000コース</t>
  </si>
  <si>
    <t>mixiポイント追加2100コース</t>
  </si>
  <si>
    <t>現金→mixiポイント</t>
  </si>
  <si>
    <t>100みん＄</t>
  </si>
  <si>
    <t>300みん＄</t>
  </si>
  <si>
    <t>700みん＄</t>
  </si>
  <si>
    <t>1500みん＄</t>
  </si>
  <si>
    <t>みん＄</t>
  </si>
  <si>
    <t>1みん＄当たりのmixiポイント</t>
  </si>
  <si>
    <t>1みん＄当たりの現金（円）</t>
  </si>
  <si>
    <t>300pt</t>
  </si>
  <si>
    <t>500pt</t>
  </si>
  <si>
    <t>1000pt</t>
  </si>
  <si>
    <t>2000pt</t>
  </si>
  <si>
    <t>315円</t>
  </si>
  <si>
    <t>525円</t>
  </si>
  <si>
    <t>1050円</t>
  </si>
  <si>
    <t>2100円</t>
  </si>
  <si>
    <t>現金</t>
  </si>
  <si>
    <t>1mixiポイント当たりの現金</t>
  </si>
  <si>
    <t>1.05円</t>
  </si>
  <si>
    <t>200みん＄</t>
  </si>
  <si>
    <t>100pt</t>
  </si>
  <si>
    <t>200pt</t>
  </si>
  <si>
    <t>1pt</t>
  </si>
  <si>
    <t>0.714285714pt</t>
  </si>
  <si>
    <t>0.666666667pt</t>
  </si>
  <si>
    <t>0.7円</t>
  </si>
  <si>
    <t>mixiポイント→みん＄（通常）</t>
  </si>
  <si>
    <t>mixiポイント→みん＄（増量）</t>
  </si>
  <si>
    <t>300みん＄</t>
  </si>
  <si>
    <t>600みん＄</t>
  </si>
  <si>
    <t>1300みん＄購入コース</t>
  </si>
  <si>
    <t>600みん＄購入コース</t>
  </si>
  <si>
    <t>300みん＄購入コース</t>
  </si>
  <si>
    <t>200みん＄購入コース</t>
  </si>
  <si>
    <t>100みん＄購入コース</t>
  </si>
  <si>
    <t>700みん＄購入コース</t>
  </si>
  <si>
    <t>1500みん＄購入コース</t>
  </si>
  <si>
    <t>1300みん＄</t>
  </si>
  <si>
    <t>300pt</t>
  </si>
  <si>
    <t>500pt</t>
  </si>
  <si>
    <t>1000pt</t>
  </si>
  <si>
    <t>0.833333333pt</t>
  </si>
  <si>
    <t>0.769230769pt</t>
  </si>
  <si>
    <t>1.05円</t>
  </si>
  <si>
    <t>0.75円</t>
  </si>
  <si>
    <t>0.875円</t>
  </si>
  <si>
    <t>0.807692308円</t>
  </si>
  <si>
    <t>.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</si>
  <si>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</si>
  <si>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</si>
  <si>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</si>
  <si>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</si>
  <si>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</si>
  <si>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</si>
  <si>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</si>
  <si>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</si>
  <si>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</si>
  <si>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</si>
  <si>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VP5625</t>
  </si>
  <si>
    <t>VP300</t>
  </si>
  <si>
    <t>15枚</t>
  </si>
  <si>
    <t>VP5925</t>
  </si>
  <si>
    <t>VP300</t>
  </si>
  <si>
    <t>15枚</t>
  </si>
  <si>
    <t>VP6225</t>
  </si>
  <si>
    <t>VP300</t>
  </si>
  <si>
    <t>15枚</t>
  </si>
  <si>
    <t>VP6525</t>
  </si>
  <si>
    <t>13枚</t>
  </si>
  <si>
    <t>VP6825</t>
  </si>
  <si>
    <t>VP300</t>
  </si>
  <si>
    <t>15枚</t>
  </si>
  <si>
    <t>VP7125</t>
  </si>
  <si>
    <t>VP7425</t>
  </si>
  <si>
    <t>VP300</t>
  </si>
  <si>
    <t>15枚</t>
  </si>
  <si>
    <t>14枚</t>
  </si>
  <si>
    <t>VP8025</t>
  </si>
  <si>
    <t>白雪姫のトロフィー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</si>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</sst>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thin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3" borderId="14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4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3" borderId="21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10" fontId="0" fillId="0" borderId="22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0" fontId="0" fillId="3" borderId="19" xfId="0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3" borderId="20" xfId="0" applyFont="1" applyFill="1" applyBorder="1" applyAlignment="1">
      <alignment horizontal="right"/>
    </xf>
    <xf numFmtId="10" fontId="0" fillId="0" borderId="23" xfId="0" applyNumberFormat="1" applyFont="1" applyFill="1" applyBorder="1" applyAlignment="1">
      <alignment/>
    </xf>
    <xf numFmtId="176" fontId="0" fillId="0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8" borderId="10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25" xfId="0" applyFill="1" applyBorder="1" applyAlignment="1">
      <alignment horizontal="right"/>
    </xf>
    <xf numFmtId="0" fontId="0" fillId="3" borderId="26" xfId="0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0" fontId="0" fillId="0" borderId="27" xfId="0" applyNumberFormat="1" applyFont="1" applyFill="1" applyBorder="1" applyAlignment="1">
      <alignment/>
    </xf>
    <xf numFmtId="176" fontId="0" fillId="0" borderId="27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0" fontId="0" fillId="3" borderId="28" xfId="0" applyFill="1" applyBorder="1" applyAlignment="1">
      <alignment horizontal="right"/>
    </xf>
    <xf numFmtId="0" fontId="0" fillId="0" borderId="17" xfId="0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3" borderId="29" xfId="0" applyFill="1" applyBorder="1" applyAlignment="1">
      <alignment horizontal="right"/>
    </xf>
    <xf numFmtId="0" fontId="0" fillId="4" borderId="10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31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8" borderId="2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37" xfId="0" applyNumberFormat="1" applyFont="1" applyFill="1" applyBorder="1" applyAlignment="1">
      <alignment/>
    </xf>
    <xf numFmtId="10" fontId="0" fillId="0" borderId="15" xfId="0" applyNumberFormat="1" applyFont="1" applyFill="1" applyBorder="1" applyAlignment="1">
      <alignment/>
    </xf>
    <xf numFmtId="10" fontId="0" fillId="0" borderId="38" xfId="0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39" xfId="0" applyNumberFormat="1" applyFont="1" applyFill="1" applyBorder="1" applyAlignment="1">
      <alignment/>
    </xf>
    <xf numFmtId="10" fontId="0" fillId="0" borderId="28" xfId="0" applyNumberFormat="1" applyFont="1" applyFill="1" applyBorder="1" applyAlignment="1">
      <alignment/>
    </xf>
    <xf numFmtId="10" fontId="0" fillId="0" borderId="40" xfId="0" applyNumberFormat="1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10" fontId="0" fillId="0" borderId="41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76" fontId="0" fillId="0" borderId="37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38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176" fontId="0" fillId="0" borderId="39" xfId="0" applyNumberFormat="1" applyFont="1" applyFill="1" applyBorder="1" applyAlignment="1">
      <alignment/>
    </xf>
    <xf numFmtId="176" fontId="0" fillId="0" borderId="40" xfId="0" applyNumberFormat="1" applyFont="1" applyFill="1" applyBorder="1" applyAlignment="1">
      <alignment/>
    </xf>
    <xf numFmtId="176" fontId="0" fillId="0" borderId="4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56" fontId="0" fillId="0" borderId="0" xfId="0" applyNumberFormat="1" applyAlignment="1">
      <alignment/>
    </xf>
    <xf numFmtId="0" fontId="0" fillId="3" borderId="26" xfId="0" applyFont="1" applyFill="1" applyBorder="1" applyAlignment="1">
      <alignment horizontal="right"/>
    </xf>
    <xf numFmtId="10" fontId="0" fillId="0" borderId="42" xfId="0" applyNumberFormat="1" applyFont="1" applyFill="1" applyBorder="1" applyAlignment="1">
      <alignment/>
    </xf>
    <xf numFmtId="176" fontId="0" fillId="0" borderId="42" xfId="0" applyNumberFormat="1" applyFont="1" applyFill="1" applyBorder="1" applyAlignment="1">
      <alignment/>
    </xf>
    <xf numFmtId="0" fontId="0" fillId="3" borderId="29" xfId="0" applyFont="1" applyFill="1" applyBorder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3" borderId="14" xfId="0" applyFont="1" applyFill="1" applyBorder="1" applyAlignment="1">
      <alignment horizontal="right"/>
    </xf>
    <xf numFmtId="49" fontId="4" fillId="0" borderId="0" xfId="0" applyNumberFormat="1" applyFont="1" applyFill="1" applyAlignment="1">
      <alignment/>
    </xf>
    <xf numFmtId="0" fontId="4" fillId="3" borderId="28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right"/>
    </xf>
    <xf numFmtId="0" fontId="4" fillId="3" borderId="16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0" fontId="0" fillId="3" borderId="28" xfId="0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0" fontId="0" fillId="0" borderId="44" xfId="0" applyNumberFormat="1" applyFont="1" applyFill="1" applyBorder="1" applyAlignment="1">
      <alignment/>
    </xf>
    <xf numFmtId="10" fontId="0" fillId="0" borderId="45" xfId="0" applyNumberFormat="1" applyFont="1" applyFill="1" applyBorder="1" applyAlignment="1">
      <alignment/>
    </xf>
    <xf numFmtId="10" fontId="0" fillId="0" borderId="46" xfId="0" applyNumberFormat="1" applyFont="1" applyFill="1" applyBorder="1" applyAlignment="1">
      <alignment/>
    </xf>
    <xf numFmtId="176" fontId="0" fillId="0" borderId="45" xfId="0" applyNumberFormat="1" applyFont="1" applyFill="1" applyBorder="1" applyAlignment="1">
      <alignment/>
    </xf>
    <xf numFmtId="176" fontId="0" fillId="0" borderId="46" xfId="0" applyNumberFormat="1" applyFont="1" applyFill="1" applyBorder="1" applyAlignment="1">
      <alignment/>
    </xf>
    <xf numFmtId="0" fontId="0" fillId="3" borderId="47" xfId="0" applyFill="1" applyBorder="1" applyAlignment="1">
      <alignment horizontal="right"/>
    </xf>
    <xf numFmtId="0" fontId="0" fillId="3" borderId="44" xfId="0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0" fillId="3" borderId="39" xfId="0" applyFill="1" applyBorder="1" applyAlignment="1">
      <alignment horizontal="right"/>
    </xf>
    <xf numFmtId="10" fontId="0" fillId="0" borderId="34" xfId="0" applyNumberFormat="1" applyFont="1" applyFill="1" applyBorder="1" applyAlignment="1">
      <alignment/>
    </xf>
    <xf numFmtId="176" fontId="0" fillId="0" borderId="34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4" borderId="18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4" borderId="48" xfId="0" applyFont="1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2" xfId="0" applyFill="1" applyBorder="1" applyAlignment="1">
      <alignment/>
    </xf>
    <xf numFmtId="0" fontId="0" fillId="23" borderId="28" xfId="0" applyFont="1" applyFill="1" applyBorder="1" applyAlignment="1">
      <alignment/>
    </xf>
    <xf numFmtId="0" fontId="0" fillId="23" borderId="17" xfId="0" applyFont="1" applyFill="1" applyBorder="1" applyAlignment="1">
      <alignment/>
    </xf>
    <xf numFmtId="0" fontId="0" fillId="23" borderId="15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23" borderId="16" xfId="0" applyFont="1" applyFill="1" applyBorder="1" applyAlignment="1">
      <alignment/>
    </xf>
    <xf numFmtId="0" fontId="0" fillId="23" borderId="23" xfId="0" applyFont="1" applyFill="1" applyBorder="1" applyAlignment="1">
      <alignment/>
    </xf>
    <xf numFmtId="0" fontId="0" fillId="23" borderId="25" xfId="0" applyFont="1" applyFill="1" applyBorder="1" applyAlignment="1">
      <alignment/>
    </xf>
    <xf numFmtId="0" fontId="0" fillId="23" borderId="27" xfId="0" applyFont="1" applyFill="1" applyBorder="1" applyAlignment="1">
      <alignment/>
    </xf>
    <xf numFmtId="0" fontId="0" fillId="23" borderId="14" xfId="0" applyFont="1" applyFill="1" applyBorder="1" applyAlignment="1">
      <alignment/>
    </xf>
    <xf numFmtId="0" fontId="0" fillId="23" borderId="22" xfId="0" applyFont="1" applyFill="1" applyBorder="1" applyAlignment="1">
      <alignment/>
    </xf>
    <xf numFmtId="0" fontId="0" fillId="23" borderId="44" xfId="0" applyFont="1" applyFill="1" applyBorder="1" applyAlignment="1">
      <alignment/>
    </xf>
    <xf numFmtId="0" fontId="0" fillId="23" borderId="45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0" fontId="0" fillId="23" borderId="18" xfId="0" applyFont="1" applyFill="1" applyBorder="1" applyAlignment="1">
      <alignment/>
    </xf>
    <xf numFmtId="0" fontId="0" fillId="23" borderId="12" xfId="0" applyFont="1" applyFill="1" applyBorder="1" applyAlignment="1">
      <alignment/>
    </xf>
    <xf numFmtId="10" fontId="0" fillId="23" borderId="10" xfId="0" applyNumberFormat="1" applyFont="1" applyFill="1" applyBorder="1" applyAlignment="1">
      <alignment/>
    </xf>
    <xf numFmtId="10" fontId="0" fillId="23" borderId="23" xfId="0" applyNumberFormat="1" applyFont="1" applyFill="1" applyBorder="1" applyAlignment="1">
      <alignment/>
    </xf>
    <xf numFmtId="10" fontId="0" fillId="23" borderId="27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4" borderId="11" xfId="0" applyNumberFormat="1" applyFill="1" applyBorder="1" applyAlignment="1">
      <alignment horizontal="right"/>
    </xf>
    <xf numFmtId="0" fontId="0" fillId="3" borderId="28" xfId="0" applyNumberFormat="1" applyFill="1" applyBorder="1" applyAlignment="1">
      <alignment horizontal="right"/>
    </xf>
    <xf numFmtId="0" fontId="0" fillId="4" borderId="11" xfId="0" applyNumberFormat="1" applyFill="1" applyBorder="1" applyAlignment="1">
      <alignment/>
    </xf>
    <xf numFmtId="0" fontId="0" fillId="3" borderId="15" xfId="0" applyNumberFormat="1" applyFill="1" applyBorder="1" applyAlignment="1">
      <alignment horizontal="right"/>
    </xf>
    <xf numFmtId="0" fontId="0" fillId="0" borderId="35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6" xfId="0" applyNumberFormat="1" applyFill="1" applyBorder="1" applyAlignment="1">
      <alignment horizontal="right"/>
    </xf>
    <xf numFmtId="0" fontId="0" fillId="0" borderId="34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3" borderId="25" xfId="0" applyNumberFormat="1" applyFill="1" applyBorder="1" applyAlignment="1">
      <alignment horizontal="right"/>
    </xf>
    <xf numFmtId="0" fontId="0" fillId="0" borderId="36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32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3" borderId="44" xfId="0" applyNumberFormat="1" applyFill="1" applyBorder="1" applyAlignment="1">
      <alignment horizontal="right"/>
    </xf>
    <xf numFmtId="0" fontId="0" fillId="0" borderId="43" xfId="0" applyNumberFormat="1" applyFont="1" applyFill="1" applyBorder="1" applyAlignment="1">
      <alignment/>
    </xf>
    <xf numFmtId="0" fontId="0" fillId="0" borderId="44" xfId="0" applyNumberFormat="1" applyFont="1" applyFill="1" applyBorder="1" applyAlignment="1">
      <alignment/>
    </xf>
    <xf numFmtId="0" fontId="0" fillId="0" borderId="45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36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49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28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0" fillId="4" borderId="50" xfId="0" applyFill="1" applyBorder="1" applyAlignment="1">
      <alignment horizontal="right"/>
    </xf>
    <xf numFmtId="0" fontId="0" fillId="4" borderId="51" xfId="0" applyFill="1" applyBorder="1" applyAlignment="1">
      <alignment/>
    </xf>
    <xf numFmtId="0" fontId="0" fillId="23" borderId="50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2" xfId="0" applyFill="1" applyBorder="1" applyAlignment="1">
      <alignment/>
    </xf>
    <xf numFmtId="0" fontId="0" fillId="4" borderId="52" xfId="0" applyFill="1" applyBorder="1" applyAlignment="1">
      <alignment/>
    </xf>
    <xf numFmtId="0" fontId="0" fillId="4" borderId="4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53" xfId="0" applyFont="1" applyFill="1" applyBorder="1" applyAlignment="1">
      <alignment/>
    </xf>
    <xf numFmtId="0" fontId="0" fillId="4" borderId="54" xfId="0" applyNumberFormat="1" applyFill="1" applyBorder="1" applyAlignment="1">
      <alignment/>
    </xf>
    <xf numFmtId="0" fontId="23" fillId="0" borderId="10" xfId="0" applyFont="1" applyBorder="1" applyAlignment="1">
      <alignment/>
    </xf>
    <xf numFmtId="0" fontId="0" fillId="0" borderId="29" xfId="0" applyFill="1" applyBorder="1" applyAlignment="1">
      <alignment/>
    </xf>
    <xf numFmtId="0" fontId="24" fillId="0" borderId="10" xfId="0" applyFont="1" applyBorder="1" applyAlignment="1">
      <alignment horizontal="left" vertical="center"/>
    </xf>
    <xf numFmtId="0" fontId="4" fillId="4" borderId="29" xfId="0" applyFont="1" applyFill="1" applyBorder="1" applyAlignment="1">
      <alignment/>
    </xf>
    <xf numFmtId="0" fontId="0" fillId="0" borderId="29" xfId="0" applyBorder="1" applyAlignment="1">
      <alignment/>
    </xf>
    <xf numFmtId="0" fontId="0" fillId="4" borderId="55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4" borderId="48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68"/>
  <sheetViews>
    <sheetView tabSelected="1" zoomScalePageLayoutView="0" workbookViewId="0" topLeftCell="A88">
      <selection activeCell="A111" sqref="A111:IV111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250" t="s">
        <v>7</v>
      </c>
      <c r="C2" s="250" t="s">
        <v>553</v>
      </c>
      <c r="D2" s="250" t="s">
        <v>10</v>
      </c>
      <c r="E2" s="250" t="s">
        <v>144</v>
      </c>
      <c r="F2" s="250"/>
      <c r="G2" s="250" t="s">
        <v>14</v>
      </c>
      <c r="H2" s="250"/>
      <c r="I2" s="250" t="s">
        <v>145</v>
      </c>
      <c r="J2" s="250"/>
      <c r="K2" s="250" t="s">
        <v>149</v>
      </c>
      <c r="L2" s="250" t="s">
        <v>75</v>
      </c>
      <c r="M2" s="250" t="s">
        <v>18</v>
      </c>
      <c r="N2" s="250" t="s">
        <v>454</v>
      </c>
      <c r="O2" s="250" t="s">
        <v>117</v>
      </c>
      <c r="P2" s="250" t="s">
        <v>9</v>
      </c>
      <c r="Q2" s="234" t="s">
        <v>1007</v>
      </c>
    </row>
    <row r="3" spans="2:17" ht="13.5">
      <c r="B3" s="241" t="s">
        <v>1410</v>
      </c>
      <c r="C3" s="241" t="str">
        <f>PHONETIC(B3)</f>
        <v>ALENうっどちぇああかL</v>
      </c>
      <c r="D3" s="241" t="s">
        <v>287</v>
      </c>
      <c r="E3" s="241" t="s">
        <v>786</v>
      </c>
      <c r="F3" s="241" t="s">
        <v>1042</v>
      </c>
      <c r="G3" s="241" t="s">
        <v>786</v>
      </c>
      <c r="H3" s="241" t="s">
        <v>1042</v>
      </c>
      <c r="I3" s="241" t="s">
        <v>786</v>
      </c>
      <c r="J3" s="241" t="s">
        <v>1043</v>
      </c>
      <c r="K3" s="241" t="s">
        <v>786</v>
      </c>
      <c r="L3" s="241" t="s">
        <v>786</v>
      </c>
      <c r="M3" s="241">
        <v>50</v>
      </c>
      <c r="N3" s="241" t="s">
        <v>786</v>
      </c>
      <c r="O3" s="241" t="s">
        <v>187</v>
      </c>
      <c r="P3" s="241"/>
      <c r="Q3" s="232" t="s">
        <v>1007</v>
      </c>
    </row>
    <row r="4" spans="2:17" ht="13.5">
      <c r="B4" s="241" t="s">
        <v>637</v>
      </c>
      <c r="C4" s="241" t="str">
        <f>PHONETIC(B4)</f>
        <v>ALENおりたたみちぇあくろL</v>
      </c>
      <c r="D4" s="241" t="s">
        <v>287</v>
      </c>
      <c r="E4" s="241" t="s">
        <v>786</v>
      </c>
      <c r="F4" s="241" t="s">
        <v>1042</v>
      </c>
      <c r="G4" s="241" t="s">
        <v>786</v>
      </c>
      <c r="H4" s="241" t="s">
        <v>1042</v>
      </c>
      <c r="I4" s="241" t="s">
        <v>786</v>
      </c>
      <c r="J4" s="241" t="s">
        <v>1043</v>
      </c>
      <c r="K4" s="241" t="s">
        <v>786</v>
      </c>
      <c r="L4" s="241" t="s">
        <v>786</v>
      </c>
      <c r="M4" s="241">
        <v>50</v>
      </c>
      <c r="N4" s="241" t="s">
        <v>786</v>
      </c>
      <c r="O4" s="241" t="s">
        <v>187</v>
      </c>
      <c r="P4" s="241"/>
      <c r="Q4" s="232" t="s">
        <v>1007</v>
      </c>
    </row>
    <row r="5" spans="2:17" ht="13.5">
      <c r="B5" s="12" t="s">
        <v>1378</v>
      </c>
      <c r="C5" s="12" t="str">
        <f>PHONETIC(B5)</f>
        <v>あおいききょう</v>
      </c>
      <c r="D5" s="12" t="s">
        <v>263</v>
      </c>
      <c r="E5" s="12"/>
      <c r="F5" s="12" t="s">
        <v>1042</v>
      </c>
      <c r="G5" s="12"/>
      <c r="H5" s="12" t="s">
        <v>1042</v>
      </c>
      <c r="I5" s="12">
        <v>200</v>
      </c>
      <c r="J5" s="12" t="s">
        <v>1043</v>
      </c>
      <c r="K5" s="12"/>
      <c r="L5" s="12"/>
      <c r="M5" s="12"/>
      <c r="N5" s="12"/>
      <c r="O5" s="12" t="s">
        <v>187</v>
      </c>
      <c r="P5" s="12"/>
      <c r="Q5" s="232" t="s">
        <v>1007</v>
      </c>
    </row>
    <row r="6" spans="2:17" ht="13.5">
      <c r="B6" s="245" t="s">
        <v>304</v>
      </c>
      <c r="C6" s="245" t="str">
        <f>PHONETIC(B6)</f>
        <v>あおいちぇっくのかべ</v>
      </c>
      <c r="D6" s="245" t="s">
        <v>285</v>
      </c>
      <c r="E6" s="245" t="s">
        <v>786</v>
      </c>
      <c r="F6" s="245" t="s">
        <v>1042</v>
      </c>
      <c r="G6" s="245">
        <v>868</v>
      </c>
      <c r="H6" s="245" t="s">
        <v>1042</v>
      </c>
      <c r="I6" s="245" t="s">
        <v>786</v>
      </c>
      <c r="J6" s="245" t="s">
        <v>1043</v>
      </c>
      <c r="K6" s="245" t="s">
        <v>786</v>
      </c>
      <c r="L6" s="245" t="s">
        <v>786</v>
      </c>
      <c r="M6" s="245">
        <v>42</v>
      </c>
      <c r="N6" s="245" t="s">
        <v>786</v>
      </c>
      <c r="O6" s="245" t="s">
        <v>187</v>
      </c>
      <c r="P6" s="245"/>
      <c r="Q6" s="232" t="s">
        <v>1007</v>
      </c>
    </row>
    <row r="7" spans="2:17" ht="13.5">
      <c r="B7" s="12" t="s">
        <v>887</v>
      </c>
      <c r="C7" s="12" t="str">
        <f>PHONETIC(B7)</f>
        <v>あおいばんじー</v>
      </c>
      <c r="D7" s="12" t="s">
        <v>263</v>
      </c>
      <c r="E7" s="12">
        <v>420</v>
      </c>
      <c r="F7" s="12" t="s">
        <v>1042</v>
      </c>
      <c r="G7" s="12">
        <v>200</v>
      </c>
      <c r="H7" s="12" t="s">
        <v>1042</v>
      </c>
      <c r="I7" s="12">
        <v>100</v>
      </c>
      <c r="J7" s="12" t="s">
        <v>1043</v>
      </c>
      <c r="K7" s="12"/>
      <c r="L7" s="12"/>
      <c r="M7" s="12">
        <v>40</v>
      </c>
      <c r="N7" s="12"/>
      <c r="O7" s="12" t="s">
        <v>312</v>
      </c>
      <c r="P7" s="12"/>
      <c r="Q7" s="232" t="s">
        <v>1007</v>
      </c>
    </row>
    <row r="8" spans="2:17" ht="13.5">
      <c r="B8" s="241" t="s">
        <v>390</v>
      </c>
      <c r="C8" s="241" t="str">
        <f>PHONETIC(B8)</f>
        <v>あおいふとん</v>
      </c>
      <c r="D8" s="241" t="s">
        <v>146</v>
      </c>
      <c r="E8" s="241" t="s">
        <v>786</v>
      </c>
      <c r="F8" s="241" t="s">
        <v>1042</v>
      </c>
      <c r="G8" s="241" t="s">
        <v>786</v>
      </c>
      <c r="H8" s="241" t="s">
        <v>1042</v>
      </c>
      <c r="I8" s="241">
        <v>350</v>
      </c>
      <c r="J8" s="241" t="s">
        <v>1043</v>
      </c>
      <c r="K8" s="241" t="s">
        <v>786</v>
      </c>
      <c r="L8" s="241" t="s">
        <v>786</v>
      </c>
      <c r="M8" s="241" t="s">
        <v>786</v>
      </c>
      <c r="N8" s="241" t="s">
        <v>786</v>
      </c>
      <c r="O8" s="241" t="s">
        <v>187</v>
      </c>
      <c r="P8" s="241"/>
      <c r="Q8" s="232" t="s">
        <v>1007</v>
      </c>
    </row>
    <row r="9" spans="2:17" ht="13.5">
      <c r="B9" s="240" t="s">
        <v>302</v>
      </c>
      <c r="C9" s="240" t="str">
        <f>PHONETIC(B9)</f>
        <v>あおいふろーりんぐのゆか</v>
      </c>
      <c r="D9" s="240" t="s">
        <v>288</v>
      </c>
      <c r="E9" s="240" t="s">
        <v>786</v>
      </c>
      <c r="F9" s="240" t="s">
        <v>1042</v>
      </c>
      <c r="G9" s="240">
        <v>667</v>
      </c>
      <c r="H9" s="240" t="s">
        <v>1042</v>
      </c>
      <c r="I9" s="240">
        <v>152</v>
      </c>
      <c r="J9" s="240" t="s">
        <v>1043</v>
      </c>
      <c r="K9" s="240" t="s">
        <v>786</v>
      </c>
      <c r="L9" s="240" t="s">
        <v>786</v>
      </c>
      <c r="M9" s="240" t="s">
        <v>786</v>
      </c>
      <c r="N9" s="240" t="s">
        <v>786</v>
      </c>
      <c r="O9" s="240" t="s">
        <v>187</v>
      </c>
      <c r="P9" s="240"/>
      <c r="Q9" s="232" t="s">
        <v>1007</v>
      </c>
    </row>
    <row r="10" spans="2:17" ht="13.5">
      <c r="B10" s="240" t="s">
        <v>353</v>
      </c>
      <c r="C10" s="240" t="str">
        <f>PHONETIC(B10)</f>
        <v>あおいまるじゅうたん</v>
      </c>
      <c r="D10" s="240" t="s">
        <v>288</v>
      </c>
      <c r="E10" s="240" t="s">
        <v>786</v>
      </c>
      <c r="F10" s="240" t="s">
        <v>1042</v>
      </c>
      <c r="G10" s="240">
        <v>992</v>
      </c>
      <c r="H10" s="240" t="s">
        <v>1042</v>
      </c>
      <c r="I10" s="240">
        <v>199</v>
      </c>
      <c r="J10" s="240" t="s">
        <v>1043</v>
      </c>
      <c r="K10" s="240" t="s">
        <v>786</v>
      </c>
      <c r="L10" s="240" t="s">
        <v>786</v>
      </c>
      <c r="M10" s="240">
        <v>35</v>
      </c>
      <c r="N10" s="240" t="s">
        <v>786</v>
      </c>
      <c r="O10" s="240" t="s">
        <v>187</v>
      </c>
      <c r="P10" s="240"/>
      <c r="Q10" s="232" t="s">
        <v>1007</v>
      </c>
    </row>
    <row r="11" spans="2:17" ht="13.5">
      <c r="B11" s="248" t="s">
        <v>306</v>
      </c>
      <c r="C11" s="248" t="str">
        <f>PHONETIC(B11)</f>
        <v>あおかーてんのこうしまど</v>
      </c>
      <c r="D11" s="248" t="s">
        <v>286</v>
      </c>
      <c r="E11" s="248" t="s">
        <v>786</v>
      </c>
      <c r="F11" s="248" t="s">
        <v>1042</v>
      </c>
      <c r="G11" s="248">
        <v>1450</v>
      </c>
      <c r="H11" s="248" t="s">
        <v>1042</v>
      </c>
      <c r="I11" s="248" t="s">
        <v>786</v>
      </c>
      <c r="J11" s="248" t="s">
        <v>1043</v>
      </c>
      <c r="K11" s="248" t="s">
        <v>786</v>
      </c>
      <c r="L11" s="248" t="s">
        <v>786</v>
      </c>
      <c r="M11" s="248" t="s">
        <v>786</v>
      </c>
      <c r="N11" s="248" t="s">
        <v>786</v>
      </c>
      <c r="O11" s="248" t="s">
        <v>187</v>
      </c>
      <c r="P11" s="248"/>
      <c r="Q11" s="232" t="s">
        <v>1007</v>
      </c>
    </row>
    <row r="12" spans="2:17" ht="13.5">
      <c r="B12" s="248" t="s">
        <v>152</v>
      </c>
      <c r="C12" s="248" t="str">
        <f>PHONETIC(B12)</f>
        <v>あおかーてんのしんぷるまど</v>
      </c>
      <c r="D12" s="248" t="s">
        <v>286</v>
      </c>
      <c r="E12" s="248">
        <v>4800</v>
      </c>
      <c r="F12" s="248" t="s">
        <v>1042</v>
      </c>
      <c r="G12" s="248"/>
      <c r="H12" s="248" t="s">
        <v>1042</v>
      </c>
      <c r="I12" s="248">
        <v>80</v>
      </c>
      <c r="J12" s="248" t="s">
        <v>1043</v>
      </c>
      <c r="K12" s="248">
        <v>27751</v>
      </c>
      <c r="L12" s="248">
        <v>9</v>
      </c>
      <c r="M12" s="248"/>
      <c r="N12" s="248"/>
      <c r="O12" s="248" t="s">
        <v>147</v>
      </c>
      <c r="P12" s="248"/>
      <c r="Q12" s="232" t="s">
        <v>1007</v>
      </c>
    </row>
    <row r="13" spans="2:17" ht="13.5">
      <c r="B13" s="245" t="s">
        <v>153</v>
      </c>
      <c r="C13" s="245" t="str">
        <f>PHONETIC(B13)</f>
        <v>あおすとらいぷのかべ</v>
      </c>
      <c r="D13" s="245" t="s">
        <v>285</v>
      </c>
      <c r="E13" s="245"/>
      <c r="F13" s="245" t="s">
        <v>1042</v>
      </c>
      <c r="G13" s="245">
        <v>618</v>
      </c>
      <c r="H13" s="245" t="s">
        <v>1042</v>
      </c>
      <c r="I13" s="245">
        <v>144</v>
      </c>
      <c r="J13" s="245" t="s">
        <v>1043</v>
      </c>
      <c r="K13" s="245">
        <v>27751</v>
      </c>
      <c r="L13" s="245">
        <v>9</v>
      </c>
      <c r="M13" s="245"/>
      <c r="N13" s="245"/>
      <c r="O13" s="245"/>
      <c r="P13" s="245"/>
      <c r="Q13" s="232" t="s">
        <v>1007</v>
      </c>
    </row>
    <row r="14" spans="2:17" ht="13.5">
      <c r="B14" s="241" t="s">
        <v>636</v>
      </c>
      <c r="C14" s="241" t="str">
        <f>PHONETIC(B14)</f>
        <v>あおそふぁ</v>
      </c>
      <c r="D14" s="241" t="s">
        <v>287</v>
      </c>
      <c r="E14" s="241" t="s">
        <v>786</v>
      </c>
      <c r="F14" s="241" t="s">
        <v>1042</v>
      </c>
      <c r="G14" s="241" t="s">
        <v>786</v>
      </c>
      <c r="H14" s="241" t="s">
        <v>1042</v>
      </c>
      <c r="I14" s="241" t="s">
        <v>786</v>
      </c>
      <c r="J14" s="241" t="s">
        <v>1043</v>
      </c>
      <c r="K14" s="241" t="s">
        <v>786</v>
      </c>
      <c r="L14" s="241" t="s">
        <v>786</v>
      </c>
      <c r="M14" s="241">
        <v>45</v>
      </c>
      <c r="N14" s="241" t="s">
        <v>786</v>
      </c>
      <c r="O14" s="241" t="s">
        <v>187</v>
      </c>
      <c r="P14" s="241"/>
      <c r="Q14" s="232" t="s">
        <v>1007</v>
      </c>
    </row>
    <row r="15" spans="2:17" ht="13.5">
      <c r="B15" s="240" t="s">
        <v>298</v>
      </c>
      <c r="C15" s="240" t="str">
        <f>PHONETIC(B15)</f>
        <v>あおたいるのゆか</v>
      </c>
      <c r="D15" s="240" t="s">
        <v>288</v>
      </c>
      <c r="E15" s="240" t="s">
        <v>786</v>
      </c>
      <c r="F15" s="240" t="s">
        <v>1042</v>
      </c>
      <c r="G15" s="240">
        <v>642</v>
      </c>
      <c r="H15" s="240" t="s">
        <v>1042</v>
      </c>
      <c r="I15" s="240">
        <v>148</v>
      </c>
      <c r="J15" s="240" t="s">
        <v>1043</v>
      </c>
      <c r="K15" s="240" t="s">
        <v>786</v>
      </c>
      <c r="L15" s="240" t="s">
        <v>786</v>
      </c>
      <c r="M15" s="240" t="s">
        <v>786</v>
      </c>
      <c r="N15" s="240" t="s">
        <v>786</v>
      </c>
      <c r="O15" s="240" t="s">
        <v>187</v>
      </c>
      <c r="P15" s="240"/>
      <c r="Q15" s="232" t="s">
        <v>1007</v>
      </c>
    </row>
    <row r="16" spans="2:17" ht="13.5">
      <c r="B16" s="241" t="s">
        <v>154</v>
      </c>
      <c r="C16" s="241" t="str">
        <f>PHONETIC(B16)</f>
        <v>あおだすとぼっくす</v>
      </c>
      <c r="D16" s="241" t="s">
        <v>146</v>
      </c>
      <c r="E16" s="241">
        <v>8000</v>
      </c>
      <c r="F16" s="241" t="s">
        <v>1042</v>
      </c>
      <c r="G16" s="241"/>
      <c r="H16" s="241" t="s">
        <v>1042</v>
      </c>
      <c r="I16" s="241">
        <v>480</v>
      </c>
      <c r="J16" s="241" t="s">
        <v>1043</v>
      </c>
      <c r="K16" s="241">
        <v>27751</v>
      </c>
      <c r="L16" s="241">
        <v>9</v>
      </c>
      <c r="M16" s="241"/>
      <c r="N16" s="241"/>
      <c r="O16" s="241" t="s">
        <v>148</v>
      </c>
      <c r="P16" s="241"/>
      <c r="Q16" s="232" t="s">
        <v>1007</v>
      </c>
    </row>
    <row r="17" spans="2:17" ht="13.5">
      <c r="B17" s="248" t="s">
        <v>178</v>
      </c>
      <c r="C17" s="248" t="str">
        <f>PHONETIC(B17)</f>
        <v>あおれーすかーてんのまど</v>
      </c>
      <c r="D17" s="248" t="s">
        <v>286</v>
      </c>
      <c r="E17" s="248">
        <v>8500</v>
      </c>
      <c r="F17" s="248" t="s">
        <v>1042</v>
      </c>
      <c r="G17" s="248"/>
      <c r="H17" s="248" t="s">
        <v>1042</v>
      </c>
      <c r="I17" s="248">
        <v>200</v>
      </c>
      <c r="J17" s="248" t="s">
        <v>1043</v>
      </c>
      <c r="K17" s="248">
        <v>28301</v>
      </c>
      <c r="L17" s="248">
        <v>9</v>
      </c>
      <c r="M17" s="248"/>
      <c r="N17" s="248"/>
      <c r="O17" s="248" t="s">
        <v>148</v>
      </c>
      <c r="P17" s="248"/>
      <c r="Q17" s="232" t="s">
        <v>1007</v>
      </c>
    </row>
    <row r="18" spans="2:17" ht="13.5">
      <c r="B18" s="12" t="s">
        <v>293</v>
      </c>
      <c r="C18" s="12" t="str">
        <f>PHONETIC(B18)</f>
        <v>あかいあんすりうむ</v>
      </c>
      <c r="D18" s="12" t="s">
        <v>263</v>
      </c>
      <c r="E18" s="12" t="s">
        <v>786</v>
      </c>
      <c r="F18" s="12" t="s">
        <v>1042</v>
      </c>
      <c r="G18" s="12">
        <v>750</v>
      </c>
      <c r="H18" s="12" t="s">
        <v>1042</v>
      </c>
      <c r="I18" s="12" t="s">
        <v>786</v>
      </c>
      <c r="J18" s="12" t="s">
        <v>1043</v>
      </c>
      <c r="K18" s="12" t="s">
        <v>786</v>
      </c>
      <c r="L18" s="12" t="s">
        <v>786</v>
      </c>
      <c r="M18" s="12">
        <v>55</v>
      </c>
      <c r="N18" s="12"/>
      <c r="O18" s="12" t="s">
        <v>187</v>
      </c>
      <c r="P18" s="12"/>
      <c r="Q18" s="232" t="s">
        <v>1007</v>
      </c>
    </row>
    <row r="19" spans="2:17" ht="13.5">
      <c r="B19" s="12" t="s">
        <v>332</v>
      </c>
      <c r="C19" s="12" t="str">
        <f>PHONETIC(B19)</f>
        <v>あかいこすもす</v>
      </c>
      <c r="D19" s="12" t="s">
        <v>263</v>
      </c>
      <c r="E19" s="12" t="s">
        <v>786</v>
      </c>
      <c r="F19" s="12" t="s">
        <v>1042</v>
      </c>
      <c r="G19" s="12">
        <v>210</v>
      </c>
      <c r="H19" s="12" t="s">
        <v>1042</v>
      </c>
      <c r="I19" s="12">
        <v>100</v>
      </c>
      <c r="J19" s="12" t="s">
        <v>1043</v>
      </c>
      <c r="K19" s="12" t="s">
        <v>786</v>
      </c>
      <c r="L19" s="12" t="s">
        <v>786</v>
      </c>
      <c r="M19" s="12">
        <v>40</v>
      </c>
      <c r="N19" s="12"/>
      <c r="O19" s="12" t="s">
        <v>187</v>
      </c>
      <c r="P19" s="12"/>
      <c r="Q19" s="232" t="s">
        <v>1007</v>
      </c>
    </row>
    <row r="20" spans="2:17" ht="13.5">
      <c r="B20" s="12" t="s">
        <v>385</v>
      </c>
      <c r="C20" s="12" t="str">
        <f>PHONETIC(B20)</f>
        <v>あかいちゅーりっぷ</v>
      </c>
      <c r="D20" s="12" t="s">
        <v>263</v>
      </c>
      <c r="E20" s="12" t="s">
        <v>786</v>
      </c>
      <c r="F20" s="12" t="s">
        <v>1042</v>
      </c>
      <c r="G20" s="12">
        <v>490</v>
      </c>
      <c r="H20" s="12" t="s">
        <v>1042</v>
      </c>
      <c r="I20" s="12">
        <v>200</v>
      </c>
      <c r="J20" s="12" t="s">
        <v>1043</v>
      </c>
      <c r="K20" s="12" t="s">
        <v>786</v>
      </c>
      <c r="L20" s="12" t="s">
        <v>786</v>
      </c>
      <c r="M20" s="12" t="s">
        <v>786</v>
      </c>
      <c r="N20" s="12"/>
      <c r="O20" s="12" t="s">
        <v>187</v>
      </c>
      <c r="P20" s="12"/>
      <c r="Q20" s="232" t="s">
        <v>1007</v>
      </c>
    </row>
    <row r="21" spans="2:17" ht="13.5">
      <c r="B21" s="12" t="s">
        <v>311</v>
      </c>
      <c r="C21" s="12" t="str">
        <f>PHONETIC(B21)</f>
        <v>あかいぱんじー</v>
      </c>
      <c r="D21" s="12" t="s">
        <v>263</v>
      </c>
      <c r="E21" s="12">
        <v>420</v>
      </c>
      <c r="F21" s="12" t="s">
        <v>1042</v>
      </c>
      <c r="G21" s="12">
        <v>200</v>
      </c>
      <c r="H21" s="12" t="s">
        <v>1042</v>
      </c>
      <c r="I21" s="12">
        <v>100</v>
      </c>
      <c r="J21" s="12" t="s">
        <v>1043</v>
      </c>
      <c r="K21" s="12"/>
      <c r="L21" s="12"/>
      <c r="M21" s="12">
        <v>40</v>
      </c>
      <c r="N21" s="12"/>
      <c r="O21" s="12" t="s">
        <v>312</v>
      </c>
      <c r="P21" s="12"/>
      <c r="Q21" s="232" t="s">
        <v>1007</v>
      </c>
    </row>
    <row r="22" spans="2:17" ht="13.5">
      <c r="B22" s="12" t="s">
        <v>1379</v>
      </c>
      <c r="C22" s="12" t="str">
        <f>PHONETIC(B22)</f>
        <v>あかいひがんばな</v>
      </c>
      <c r="D22" s="12" t="s">
        <v>263</v>
      </c>
      <c r="E22" s="12" t="s">
        <v>786</v>
      </c>
      <c r="F22" s="12" t="s">
        <v>1042</v>
      </c>
      <c r="G22" s="12"/>
      <c r="H22" s="12" t="s">
        <v>1042</v>
      </c>
      <c r="I22" s="12">
        <v>200</v>
      </c>
      <c r="J22" s="12" t="s">
        <v>1043</v>
      </c>
      <c r="K22" s="12" t="s">
        <v>786</v>
      </c>
      <c r="L22" s="12" t="s">
        <v>786</v>
      </c>
      <c r="M22" s="12">
        <v>40</v>
      </c>
      <c r="N22" s="12"/>
      <c r="O22" s="12" t="s">
        <v>187</v>
      </c>
      <c r="P22" s="12"/>
      <c r="Q22" s="232" t="s">
        <v>1007</v>
      </c>
    </row>
    <row r="23" spans="2:17" ht="13.5">
      <c r="B23" s="12" t="s">
        <v>291</v>
      </c>
      <c r="C23" s="12" t="str">
        <f>PHONETIC(B23)</f>
        <v>あかいふよう</v>
      </c>
      <c r="D23" s="12" t="s">
        <v>263</v>
      </c>
      <c r="E23" s="12" t="s">
        <v>786</v>
      </c>
      <c r="F23" s="12" t="s">
        <v>1042</v>
      </c>
      <c r="G23" s="12">
        <v>620</v>
      </c>
      <c r="H23" s="12" t="s">
        <v>1042</v>
      </c>
      <c r="I23" s="12">
        <v>300</v>
      </c>
      <c r="J23" s="12" t="s">
        <v>1043</v>
      </c>
      <c r="K23" s="12" t="s">
        <v>786</v>
      </c>
      <c r="L23" s="12" t="s">
        <v>786</v>
      </c>
      <c r="M23" s="12">
        <v>55</v>
      </c>
      <c r="N23" s="12"/>
      <c r="O23" s="12" t="s">
        <v>187</v>
      </c>
      <c r="P23" s="12"/>
      <c r="Q23" s="232" t="s">
        <v>1007</v>
      </c>
    </row>
    <row r="24" spans="2:17" ht="13.5">
      <c r="B24" s="12" t="s">
        <v>335</v>
      </c>
      <c r="C24" s="12" t="str">
        <f>PHONETIC(B24)</f>
        <v>あかいぽぴー</v>
      </c>
      <c r="D24" s="12" t="s">
        <v>263</v>
      </c>
      <c r="E24" s="12" t="s">
        <v>786</v>
      </c>
      <c r="F24" s="12" t="s">
        <v>1042</v>
      </c>
      <c r="G24" s="12">
        <v>210</v>
      </c>
      <c r="H24" s="12" t="s">
        <v>1042</v>
      </c>
      <c r="I24" s="12" t="s">
        <v>786</v>
      </c>
      <c r="J24" s="12" t="s">
        <v>1043</v>
      </c>
      <c r="K24" s="12" t="s">
        <v>786</v>
      </c>
      <c r="L24" s="12" t="s">
        <v>786</v>
      </c>
      <c r="M24" s="12">
        <v>40</v>
      </c>
      <c r="N24" s="12"/>
      <c r="O24" s="12" t="s">
        <v>187</v>
      </c>
      <c r="P24" s="12"/>
      <c r="Q24" s="232" t="s">
        <v>1007</v>
      </c>
    </row>
    <row r="25" spans="2:17" ht="13.5">
      <c r="B25" s="245" t="s">
        <v>552</v>
      </c>
      <c r="C25" s="245" t="str">
        <f>PHONETIC(B25)</f>
        <v>あじあんりぞーとのかべ</v>
      </c>
      <c r="D25" s="245" t="s">
        <v>285</v>
      </c>
      <c r="E25" s="245"/>
      <c r="F25" s="245" t="s">
        <v>1042</v>
      </c>
      <c r="G25" s="245"/>
      <c r="H25" s="245" t="s">
        <v>1042</v>
      </c>
      <c r="I25" s="245">
        <v>300</v>
      </c>
      <c r="J25" s="245" t="s">
        <v>1043</v>
      </c>
      <c r="K25" s="245"/>
      <c r="L25" s="245"/>
      <c r="M25" s="245"/>
      <c r="N25" s="245"/>
      <c r="O25" s="245" t="s">
        <v>554</v>
      </c>
      <c r="P25" s="245"/>
      <c r="Q25" s="232" t="s">
        <v>1007</v>
      </c>
    </row>
    <row r="26" spans="2:17" ht="13.5">
      <c r="B26" s="241" t="s">
        <v>181</v>
      </c>
      <c r="C26" s="241" t="str">
        <f>PHONETIC(B26)</f>
        <v>あめちゃん</v>
      </c>
      <c r="D26" s="241" t="s">
        <v>287</v>
      </c>
      <c r="E26" s="241">
        <v>3280</v>
      </c>
      <c r="F26" s="241" t="s">
        <v>1042</v>
      </c>
      <c r="G26" s="241"/>
      <c r="H26" s="241" t="s">
        <v>1042</v>
      </c>
      <c r="I26" s="241">
        <v>250</v>
      </c>
      <c r="J26" s="241" t="s">
        <v>1043</v>
      </c>
      <c r="K26" s="241">
        <v>28301</v>
      </c>
      <c r="L26" s="241">
        <v>9</v>
      </c>
      <c r="M26" s="241"/>
      <c r="N26" s="241"/>
      <c r="O26" s="241" t="s">
        <v>148</v>
      </c>
      <c r="P26" s="241"/>
      <c r="Q26" s="232" t="s">
        <v>1007</v>
      </c>
    </row>
    <row r="27" spans="2:17" ht="13.5">
      <c r="B27" s="248" t="s">
        <v>299</v>
      </c>
      <c r="C27" s="248" t="str">
        <f>PHONETIC(B27)</f>
        <v>あるみのまど</v>
      </c>
      <c r="D27" s="248" t="s">
        <v>286</v>
      </c>
      <c r="E27" s="248" t="s">
        <v>786</v>
      </c>
      <c r="F27" s="248" t="s">
        <v>1042</v>
      </c>
      <c r="G27" s="248">
        <v>620</v>
      </c>
      <c r="H27" s="248" t="s">
        <v>1042</v>
      </c>
      <c r="I27" s="248">
        <v>50</v>
      </c>
      <c r="J27" s="248" t="s">
        <v>1043</v>
      </c>
      <c r="K27" s="248" t="s">
        <v>786</v>
      </c>
      <c r="L27" s="248" t="s">
        <v>786</v>
      </c>
      <c r="M27" s="248" t="s">
        <v>786</v>
      </c>
      <c r="N27" s="248" t="s">
        <v>786</v>
      </c>
      <c r="O27" s="248" t="s">
        <v>187</v>
      </c>
      <c r="P27" s="248"/>
      <c r="Q27" s="232" t="s">
        <v>1007</v>
      </c>
    </row>
    <row r="28" spans="2:17" ht="13.5">
      <c r="B28" s="243" t="s">
        <v>257</v>
      </c>
      <c r="C28" s="243" t="str">
        <f>PHONETIC(B28)</f>
        <v>あんみつ</v>
      </c>
      <c r="D28" s="243" t="s">
        <v>284</v>
      </c>
      <c r="E28" s="244" t="s">
        <v>371</v>
      </c>
      <c r="F28" s="243" t="s">
        <v>1042</v>
      </c>
      <c r="G28" s="243">
        <v>400</v>
      </c>
      <c r="H28" s="243" t="s">
        <v>1042</v>
      </c>
      <c r="I28" s="243">
        <v>1</v>
      </c>
      <c r="J28" s="243" t="s">
        <v>1043</v>
      </c>
      <c r="K28" s="243" t="s">
        <v>786</v>
      </c>
      <c r="L28" s="243" t="s">
        <v>786</v>
      </c>
      <c r="M28" s="243">
        <v>57</v>
      </c>
      <c r="N28" s="243">
        <v>85</v>
      </c>
      <c r="O28" s="243" t="s">
        <v>187</v>
      </c>
      <c r="P28" s="243"/>
      <c r="Q28" s="232" t="s">
        <v>1007</v>
      </c>
    </row>
    <row r="29" spans="2:17" ht="13.5">
      <c r="B29" s="243" t="s">
        <v>337</v>
      </c>
      <c r="C29" s="243" t="str">
        <f>PHONETIC(B29)</f>
        <v>いちこだいふく</v>
      </c>
      <c r="D29" s="243" t="s">
        <v>284</v>
      </c>
      <c r="E29" s="244" t="s">
        <v>371</v>
      </c>
      <c r="F29" s="243" t="s">
        <v>1042</v>
      </c>
      <c r="G29" s="243" t="s">
        <v>409</v>
      </c>
      <c r="H29" s="243" t="s">
        <v>1042</v>
      </c>
      <c r="I29" s="243">
        <v>1</v>
      </c>
      <c r="J29" s="243" t="s">
        <v>1043</v>
      </c>
      <c r="K29" s="243" t="s">
        <v>786</v>
      </c>
      <c r="L29" s="243" t="s">
        <v>786</v>
      </c>
      <c r="M29" s="243" t="s">
        <v>409</v>
      </c>
      <c r="N29" s="243">
        <v>72</v>
      </c>
      <c r="O29" s="243" t="s">
        <v>187</v>
      </c>
      <c r="P29" s="243"/>
      <c r="Q29" s="232" t="s">
        <v>1007</v>
      </c>
    </row>
    <row r="30" spans="2:17" ht="13.5">
      <c r="B30" s="241" t="s">
        <v>268</v>
      </c>
      <c r="C30" s="241" t="s">
        <v>269</v>
      </c>
      <c r="D30" s="241" t="s">
        <v>146</v>
      </c>
      <c r="E30" s="241"/>
      <c r="F30" s="241" t="s">
        <v>1042</v>
      </c>
      <c r="G30" s="241"/>
      <c r="H30" s="241" t="s">
        <v>1042</v>
      </c>
      <c r="I30" s="241">
        <v>1000</v>
      </c>
      <c r="J30" s="241" t="s">
        <v>1043</v>
      </c>
      <c r="K30" s="241"/>
      <c r="L30" s="241"/>
      <c r="M30" s="241"/>
      <c r="N30" s="241"/>
      <c r="O30" s="241" t="s">
        <v>278</v>
      </c>
      <c r="P30" s="241"/>
      <c r="Q30" s="232" t="s">
        <v>1007</v>
      </c>
    </row>
    <row r="31" spans="2:17" ht="13.5">
      <c r="B31" s="241" t="s">
        <v>155</v>
      </c>
      <c r="C31" s="241" t="str">
        <f>PHONETIC(B31)</f>
        <v>えんぴつ</v>
      </c>
      <c r="D31" s="241" t="s">
        <v>146</v>
      </c>
      <c r="E31" s="241">
        <v>200</v>
      </c>
      <c r="F31" s="241" t="s">
        <v>1042</v>
      </c>
      <c r="G31" s="241"/>
      <c r="H31" s="241" t="s">
        <v>1042</v>
      </c>
      <c r="I31" s="241">
        <v>20</v>
      </c>
      <c r="J31" s="241" t="s">
        <v>1043</v>
      </c>
      <c r="K31" s="241">
        <v>27751</v>
      </c>
      <c r="L31" s="241">
        <v>9</v>
      </c>
      <c r="M31" s="241"/>
      <c r="N31" s="241"/>
      <c r="O31" s="241" t="s">
        <v>147</v>
      </c>
      <c r="P31" s="241"/>
      <c r="Q31" s="232" t="s">
        <v>1007</v>
      </c>
    </row>
    <row r="32" spans="2:17" ht="13.5">
      <c r="B32" s="245" t="s">
        <v>394</v>
      </c>
      <c r="C32" s="245" t="str">
        <f>PHONETIC(B32)</f>
        <v>おしょうがつのかべ</v>
      </c>
      <c r="D32" s="245" t="s">
        <v>285</v>
      </c>
      <c r="E32" s="246"/>
      <c r="F32" s="245" t="s">
        <v>1042</v>
      </c>
      <c r="G32" s="245"/>
      <c r="H32" s="245" t="s">
        <v>1042</v>
      </c>
      <c r="I32" s="245">
        <v>625</v>
      </c>
      <c r="J32" s="245" t="s">
        <v>1043</v>
      </c>
      <c r="K32" s="245"/>
      <c r="L32" s="245"/>
      <c r="M32" s="245"/>
      <c r="N32" s="245"/>
      <c r="O32" s="245"/>
      <c r="P32" s="245"/>
      <c r="Q32" s="232" t="s">
        <v>1007</v>
      </c>
    </row>
    <row r="33" spans="2:17" ht="13.5">
      <c r="B33" s="243" t="s">
        <v>370</v>
      </c>
      <c r="C33" s="243" t="str">
        <f>PHONETIC(B33)</f>
        <v>おしるこ</v>
      </c>
      <c r="D33" s="243" t="s">
        <v>284</v>
      </c>
      <c r="E33" s="244" t="s">
        <v>371</v>
      </c>
      <c r="F33" s="243" t="s">
        <v>1042</v>
      </c>
      <c r="G33" s="243">
        <v>490</v>
      </c>
      <c r="H33" s="243" t="s">
        <v>1042</v>
      </c>
      <c r="I33" s="243">
        <v>1</v>
      </c>
      <c r="J33" s="243" t="s">
        <v>1043</v>
      </c>
      <c r="K33" s="243" t="s">
        <v>786</v>
      </c>
      <c r="L33" s="243" t="s">
        <v>786</v>
      </c>
      <c r="M33" s="243" t="s">
        <v>409</v>
      </c>
      <c r="N33" s="243">
        <v>90</v>
      </c>
      <c r="O33" s="243" t="s">
        <v>187</v>
      </c>
      <c r="P33" s="243"/>
      <c r="Q33" s="232" t="s">
        <v>1007</v>
      </c>
    </row>
    <row r="34" spans="2:17" ht="13.5">
      <c r="B34" s="241" t="s">
        <v>1373</v>
      </c>
      <c r="C34" s="241" t="str">
        <f>PHONETIC(B34)</f>
        <v>おれんじすたんどらいと</v>
      </c>
      <c r="D34" s="241" t="s">
        <v>146</v>
      </c>
      <c r="E34" s="241"/>
      <c r="F34" s="241" t="s">
        <v>1042</v>
      </c>
      <c r="G34" s="241">
        <v>1150</v>
      </c>
      <c r="H34" s="241" t="s">
        <v>1042</v>
      </c>
      <c r="I34" s="241"/>
      <c r="J34" s="241" t="s">
        <v>1043</v>
      </c>
      <c r="K34" s="241"/>
      <c r="L34" s="241"/>
      <c r="M34" s="241"/>
      <c r="N34" s="241"/>
      <c r="O34" s="241" t="s">
        <v>147</v>
      </c>
      <c r="P34" s="241"/>
      <c r="Q34" s="232"/>
    </row>
    <row r="35" spans="2:17" ht="13.5">
      <c r="B35" s="240" t="s">
        <v>214</v>
      </c>
      <c r="C35" s="240" t="str">
        <f>PHONETIC(B35)</f>
        <v>おれんじすとらいぷのかべ</v>
      </c>
      <c r="D35" s="240" t="s">
        <v>288</v>
      </c>
      <c r="E35" s="240" t="s">
        <v>786</v>
      </c>
      <c r="F35" s="240" t="s">
        <v>1042</v>
      </c>
      <c r="G35" s="240" t="s">
        <v>786</v>
      </c>
      <c r="H35" s="240" t="s">
        <v>1042</v>
      </c>
      <c r="I35" s="240" t="s">
        <v>786</v>
      </c>
      <c r="J35" s="240" t="s">
        <v>1043</v>
      </c>
      <c r="K35" s="240" t="s">
        <v>786</v>
      </c>
      <c r="L35" s="240" t="s">
        <v>786</v>
      </c>
      <c r="M35" s="240">
        <v>41</v>
      </c>
      <c r="N35" s="240" t="s">
        <v>786</v>
      </c>
      <c r="O35" s="240" t="s">
        <v>187</v>
      </c>
      <c r="P35" s="240"/>
      <c r="Q35" s="232" t="s">
        <v>1007</v>
      </c>
    </row>
    <row r="36" spans="2:17" ht="13.5">
      <c r="B36" s="245" t="s">
        <v>392</v>
      </c>
      <c r="C36" s="245" t="str">
        <f>PHONETIC(B36)</f>
        <v>おれんじちぇっくのかべ</v>
      </c>
      <c r="D36" s="245" t="s">
        <v>285</v>
      </c>
      <c r="E36" s="246"/>
      <c r="F36" s="245" t="s">
        <v>1042</v>
      </c>
      <c r="G36" s="245"/>
      <c r="H36" s="245" t="s">
        <v>1042</v>
      </c>
      <c r="I36" s="245">
        <v>182</v>
      </c>
      <c r="J36" s="245" t="s">
        <v>1043</v>
      </c>
      <c r="K36" s="245"/>
      <c r="L36" s="245"/>
      <c r="M36" s="245"/>
      <c r="N36" s="245"/>
      <c r="O36" s="245"/>
      <c r="P36" s="245"/>
      <c r="Q36" s="232" t="s">
        <v>1007</v>
      </c>
    </row>
    <row r="37" spans="2:17" ht="13.5">
      <c r="B37" s="12" t="s">
        <v>376</v>
      </c>
      <c r="C37" s="12" t="str">
        <f>PHONETIC(B37)</f>
        <v>おれんじのくろっかす</v>
      </c>
      <c r="D37" s="12" t="s">
        <v>263</v>
      </c>
      <c r="E37" s="12" t="s">
        <v>786</v>
      </c>
      <c r="F37" s="12" t="s">
        <v>1042</v>
      </c>
      <c r="G37" s="12">
        <v>340</v>
      </c>
      <c r="H37" s="12" t="s">
        <v>1042</v>
      </c>
      <c r="I37" s="12">
        <v>200</v>
      </c>
      <c r="J37" s="12" t="s">
        <v>1043</v>
      </c>
      <c r="K37" s="12" t="s">
        <v>786</v>
      </c>
      <c r="L37" s="12" t="s">
        <v>786</v>
      </c>
      <c r="M37" s="12" t="s">
        <v>786</v>
      </c>
      <c r="N37" s="12"/>
      <c r="O37" s="12" t="s">
        <v>187</v>
      </c>
      <c r="P37" s="12"/>
      <c r="Q37" s="232" t="s">
        <v>1007</v>
      </c>
    </row>
    <row r="38" spans="2:17" ht="13.5">
      <c r="B38" s="240" t="s">
        <v>171</v>
      </c>
      <c r="C38" s="240" t="str">
        <f>PHONETIC(B38)</f>
        <v>おれんじのまるじゅうたん</v>
      </c>
      <c r="D38" s="240" t="s">
        <v>288</v>
      </c>
      <c r="E38" s="240">
        <v>3970</v>
      </c>
      <c r="F38" s="240" t="s">
        <v>1042</v>
      </c>
      <c r="G38" s="240"/>
      <c r="H38" s="240" t="s">
        <v>1042</v>
      </c>
      <c r="I38" s="240">
        <v>199</v>
      </c>
      <c r="J38" s="240" t="s">
        <v>1043</v>
      </c>
      <c r="K38" s="240">
        <v>28301</v>
      </c>
      <c r="L38" s="240">
        <v>9</v>
      </c>
      <c r="M38" s="240"/>
      <c r="N38" s="240"/>
      <c r="O38" s="240" t="s">
        <v>147</v>
      </c>
      <c r="P38" s="240"/>
      <c r="Q38" s="232" t="s">
        <v>1007</v>
      </c>
    </row>
    <row r="39" spans="2:17" ht="13.5">
      <c r="B39" s="243" t="s">
        <v>363</v>
      </c>
      <c r="C39" s="243" t="str">
        <f>PHONETIC(B39)</f>
        <v>がとーしょこら</v>
      </c>
      <c r="D39" s="243" t="s">
        <v>284</v>
      </c>
      <c r="E39" s="244" t="s">
        <v>371</v>
      </c>
      <c r="F39" s="243" t="s">
        <v>1042</v>
      </c>
      <c r="G39" s="243">
        <v>325</v>
      </c>
      <c r="H39" s="243" t="s">
        <v>1042</v>
      </c>
      <c r="I39" s="243">
        <v>1</v>
      </c>
      <c r="J39" s="243" t="s">
        <v>1043</v>
      </c>
      <c r="K39" s="243" t="s">
        <v>786</v>
      </c>
      <c r="L39" s="243" t="s">
        <v>786</v>
      </c>
      <c r="M39" s="243">
        <v>61</v>
      </c>
      <c r="N39" s="243">
        <v>91</v>
      </c>
      <c r="O39" s="243" t="s">
        <v>187</v>
      </c>
      <c r="P39" s="243"/>
      <c r="Q39" s="232" t="s">
        <v>1007</v>
      </c>
    </row>
    <row r="40" spans="2:17" ht="13.5">
      <c r="B40" s="241" t="s">
        <v>174</v>
      </c>
      <c r="C40" s="241" t="str">
        <f>PHONETIC(B40)</f>
        <v>きいろいいろえんぴつ</v>
      </c>
      <c r="D40" s="241" t="s">
        <v>146</v>
      </c>
      <c r="E40" s="241">
        <v>200</v>
      </c>
      <c r="F40" s="241" t="s">
        <v>1042</v>
      </c>
      <c r="G40" s="241">
        <v>50</v>
      </c>
      <c r="H40" s="241" t="s">
        <v>1042</v>
      </c>
      <c r="I40" s="241">
        <v>20</v>
      </c>
      <c r="J40" s="241" t="s">
        <v>1043</v>
      </c>
      <c r="K40" s="241">
        <v>28301</v>
      </c>
      <c r="L40" s="241">
        <v>9</v>
      </c>
      <c r="M40" s="241"/>
      <c r="N40" s="241"/>
      <c r="O40" s="241" t="s">
        <v>147</v>
      </c>
      <c r="P40" s="241"/>
      <c r="Q40" s="232" t="s">
        <v>1007</v>
      </c>
    </row>
    <row r="41" spans="2:17" ht="13.5">
      <c r="B41" s="12" t="s">
        <v>1381</v>
      </c>
      <c r="C41" s="12" t="str">
        <f>PHONETIC(B41)</f>
        <v>きいろいちゅーりっぷ</v>
      </c>
      <c r="D41" s="12" t="s">
        <v>263</v>
      </c>
      <c r="E41" s="12" t="s">
        <v>786</v>
      </c>
      <c r="F41" s="12" t="s">
        <v>1042</v>
      </c>
      <c r="G41" s="12"/>
      <c r="H41" s="12" t="s">
        <v>1042</v>
      </c>
      <c r="I41" s="12">
        <v>200</v>
      </c>
      <c r="J41" s="12" t="s">
        <v>1043</v>
      </c>
      <c r="K41" s="12" t="s">
        <v>786</v>
      </c>
      <c r="L41" s="12" t="s">
        <v>786</v>
      </c>
      <c r="M41" s="12" t="s">
        <v>786</v>
      </c>
      <c r="N41" s="12"/>
      <c r="O41" s="12" t="s">
        <v>187</v>
      </c>
      <c r="P41" s="12"/>
      <c r="Q41" s="232" t="s">
        <v>1007</v>
      </c>
    </row>
    <row r="42" spans="2:17" ht="13.5">
      <c r="B42" s="12" t="s">
        <v>378</v>
      </c>
      <c r="C42" s="12" t="str">
        <f>PHONETIC(B42)</f>
        <v>きいろいつきみそう</v>
      </c>
      <c r="D42" s="12" t="s">
        <v>263</v>
      </c>
      <c r="E42" s="12" t="s">
        <v>786</v>
      </c>
      <c r="F42" s="12" t="s">
        <v>1042</v>
      </c>
      <c r="G42" s="12">
        <v>400</v>
      </c>
      <c r="H42" s="12" t="s">
        <v>1042</v>
      </c>
      <c r="I42" s="12">
        <v>200</v>
      </c>
      <c r="J42" s="12" t="s">
        <v>1043</v>
      </c>
      <c r="K42" s="12" t="s">
        <v>786</v>
      </c>
      <c r="L42" s="12" t="s">
        <v>786</v>
      </c>
      <c r="M42" s="12" t="s">
        <v>786</v>
      </c>
      <c r="N42" s="12"/>
      <c r="O42" s="12" t="s">
        <v>187</v>
      </c>
      <c r="P42" s="12"/>
      <c r="Q42" s="232" t="s">
        <v>1007</v>
      </c>
    </row>
    <row r="43" spans="2:17" ht="13.5">
      <c r="B43" s="12" t="s">
        <v>888</v>
      </c>
      <c r="C43" s="12" t="str">
        <f>PHONETIC(B43)</f>
        <v>きいろいぱんじー</v>
      </c>
      <c r="D43" s="12" t="s">
        <v>263</v>
      </c>
      <c r="E43" s="12">
        <v>420</v>
      </c>
      <c r="F43" s="12" t="s">
        <v>1042</v>
      </c>
      <c r="G43" s="12">
        <v>200</v>
      </c>
      <c r="H43" s="12" t="s">
        <v>1042</v>
      </c>
      <c r="I43" s="12">
        <v>100</v>
      </c>
      <c r="J43" s="12" t="s">
        <v>1043</v>
      </c>
      <c r="K43" s="12"/>
      <c r="L43" s="12"/>
      <c r="M43" s="12">
        <v>40</v>
      </c>
      <c r="N43" s="12"/>
      <c r="O43" s="12" t="s">
        <v>312</v>
      </c>
      <c r="P43" s="12"/>
      <c r="Q43" s="232" t="s">
        <v>1007</v>
      </c>
    </row>
    <row r="44" spans="2:17" ht="13.5">
      <c r="B44" s="12" t="s">
        <v>336</v>
      </c>
      <c r="C44" s="12" t="str">
        <f>PHONETIC(B44)</f>
        <v>きいろいぽぴー</v>
      </c>
      <c r="D44" s="12" t="s">
        <v>263</v>
      </c>
      <c r="E44" s="12" t="s">
        <v>786</v>
      </c>
      <c r="F44" s="12" t="s">
        <v>1042</v>
      </c>
      <c r="G44" s="12">
        <v>210</v>
      </c>
      <c r="H44" s="12" t="s">
        <v>1042</v>
      </c>
      <c r="I44" s="12">
        <v>100</v>
      </c>
      <c r="J44" s="12" t="s">
        <v>1043</v>
      </c>
      <c r="K44" s="12" t="s">
        <v>786</v>
      </c>
      <c r="L44" s="12" t="s">
        <v>786</v>
      </c>
      <c r="M44" s="12">
        <v>40</v>
      </c>
      <c r="N44" s="12"/>
      <c r="O44" s="12" t="s">
        <v>187</v>
      </c>
      <c r="P44" s="12"/>
      <c r="Q44" s="232" t="s">
        <v>1007</v>
      </c>
    </row>
    <row r="45" spans="2:17" ht="13.5">
      <c r="B45" s="241" t="s">
        <v>366</v>
      </c>
      <c r="C45" s="241" t="str">
        <f>PHONETIC(B45)</f>
        <v>きいろいりくらいにんぐそふぁ</v>
      </c>
      <c r="D45" s="241" t="s">
        <v>146</v>
      </c>
      <c r="E45" s="241" t="s">
        <v>786</v>
      </c>
      <c r="F45" s="241" t="s">
        <v>1042</v>
      </c>
      <c r="G45" s="241">
        <v>1090</v>
      </c>
      <c r="H45" s="241" t="s">
        <v>1042</v>
      </c>
      <c r="I45" s="241">
        <v>280</v>
      </c>
      <c r="J45" s="241" t="s">
        <v>1043</v>
      </c>
      <c r="K45" s="241" t="s">
        <v>786</v>
      </c>
      <c r="L45" s="241" t="s">
        <v>786</v>
      </c>
      <c r="M45" s="241">
        <v>55</v>
      </c>
      <c r="N45" s="241" t="s">
        <v>786</v>
      </c>
      <c r="O45" s="241" t="s">
        <v>187</v>
      </c>
      <c r="P45" s="241"/>
      <c r="Q45" s="232" t="s">
        <v>1007</v>
      </c>
    </row>
    <row r="46" spans="2:17" ht="13.5">
      <c r="B46" s="248" t="s">
        <v>401</v>
      </c>
      <c r="C46" s="248" t="str">
        <f>PHONETIC(B46)</f>
        <v>きかーてんのこうしまど</v>
      </c>
      <c r="D46" s="248" t="s">
        <v>286</v>
      </c>
      <c r="E46" s="248" t="s">
        <v>786</v>
      </c>
      <c r="F46" s="248" t="s">
        <v>1042</v>
      </c>
      <c r="G46" s="248" t="s">
        <v>786</v>
      </c>
      <c r="H46" s="248" t="s">
        <v>1042</v>
      </c>
      <c r="I46" s="248">
        <v>100</v>
      </c>
      <c r="J46" s="248" t="s">
        <v>1043</v>
      </c>
      <c r="K46" s="248" t="s">
        <v>786</v>
      </c>
      <c r="L46" s="248" t="s">
        <v>786</v>
      </c>
      <c r="M46" s="248" t="s">
        <v>786</v>
      </c>
      <c r="N46" s="248" t="s">
        <v>786</v>
      </c>
      <c r="O46" s="248" t="s">
        <v>187</v>
      </c>
      <c r="P46" s="248"/>
      <c r="Q46" s="232" t="s">
        <v>1007</v>
      </c>
    </row>
    <row r="47" spans="2:17" ht="13.5">
      <c r="B47" s="245" t="s">
        <v>395</v>
      </c>
      <c r="C47" s="245" t="str">
        <f>PHONETIC(B47)</f>
        <v>きのかべ</v>
      </c>
      <c r="D47" s="245" t="s">
        <v>285</v>
      </c>
      <c r="E47" s="246"/>
      <c r="F47" s="245" t="s">
        <v>1042</v>
      </c>
      <c r="G47" s="245">
        <v>120</v>
      </c>
      <c r="H47" s="245" t="s">
        <v>1042</v>
      </c>
      <c r="I47" s="245">
        <v>20</v>
      </c>
      <c r="J47" s="245" t="s">
        <v>1043</v>
      </c>
      <c r="K47" s="245"/>
      <c r="L47" s="245"/>
      <c r="M47" s="245"/>
      <c r="N47" s="245"/>
      <c r="O47" s="245" t="s">
        <v>282</v>
      </c>
      <c r="P47" s="245"/>
      <c r="Q47" s="232" t="s">
        <v>1007</v>
      </c>
    </row>
    <row r="48" spans="2:17" ht="13.5">
      <c r="B48" s="240" t="s">
        <v>281</v>
      </c>
      <c r="C48" s="240" t="str">
        <f>PHONETIC(B48)</f>
        <v>きのゆか</v>
      </c>
      <c r="D48" s="240" t="s">
        <v>288</v>
      </c>
      <c r="E48" s="240"/>
      <c r="F48" s="240" t="s">
        <v>1042</v>
      </c>
      <c r="G48" s="240">
        <v>120</v>
      </c>
      <c r="H48" s="240" t="s">
        <v>1042</v>
      </c>
      <c r="I48" s="240">
        <v>20</v>
      </c>
      <c r="J48" s="240" t="s">
        <v>1043</v>
      </c>
      <c r="K48" s="240"/>
      <c r="L48" s="240"/>
      <c r="M48" s="240"/>
      <c r="N48" s="240"/>
      <c r="O48" s="240" t="s">
        <v>282</v>
      </c>
      <c r="P48" s="240"/>
      <c r="Q48" s="232" t="s">
        <v>1007</v>
      </c>
    </row>
    <row r="49" spans="2:17" ht="13.5">
      <c r="B49" s="247" t="s">
        <v>398</v>
      </c>
      <c r="C49" s="247" t="str">
        <f>PHONETIC(B49)</f>
        <v>きんがしんねんのがく</v>
      </c>
      <c r="D49" s="247" t="s">
        <v>316</v>
      </c>
      <c r="E49" s="247"/>
      <c r="F49" s="247" t="s">
        <v>1042</v>
      </c>
      <c r="G49" s="247"/>
      <c r="H49" s="247" t="s">
        <v>1042</v>
      </c>
      <c r="I49" s="247">
        <v>590</v>
      </c>
      <c r="J49" s="247" t="s">
        <v>1043</v>
      </c>
      <c r="K49" s="247"/>
      <c r="L49" s="247"/>
      <c r="M49" s="247"/>
      <c r="N49" s="247"/>
      <c r="O49" s="247" t="s">
        <v>399</v>
      </c>
      <c r="P49" s="247"/>
      <c r="Q49" s="232" t="s">
        <v>1007</v>
      </c>
    </row>
    <row r="50" spans="2:17" ht="13.5">
      <c r="B50" s="243" t="s">
        <v>402</v>
      </c>
      <c r="C50" s="243" t="str">
        <f>PHONETIC(B50)</f>
        <v>くさだんご</v>
      </c>
      <c r="D50" s="243" t="s">
        <v>284</v>
      </c>
      <c r="E50" s="244" t="s">
        <v>371</v>
      </c>
      <c r="F50" s="243" t="s">
        <v>1042</v>
      </c>
      <c r="G50" s="243">
        <v>240</v>
      </c>
      <c r="H50" s="243" t="s">
        <v>1042</v>
      </c>
      <c r="I50" s="243">
        <v>1</v>
      </c>
      <c r="J50" s="243" t="s">
        <v>1043</v>
      </c>
      <c r="K50" s="243" t="s">
        <v>786</v>
      </c>
      <c r="L50" s="243" t="s">
        <v>786</v>
      </c>
      <c r="M50" s="243" t="s">
        <v>409</v>
      </c>
      <c r="N50" s="243">
        <v>69</v>
      </c>
      <c r="O50" s="243" t="s">
        <v>187</v>
      </c>
      <c r="P50" s="243"/>
      <c r="Q50" s="232" t="s">
        <v>1007</v>
      </c>
    </row>
    <row r="51" spans="2:17" ht="13.5">
      <c r="B51" s="243" t="s">
        <v>327</v>
      </c>
      <c r="C51" s="243" t="str">
        <f>PHONETIC(B51)</f>
        <v>くさもち</v>
      </c>
      <c r="D51" s="243" t="s">
        <v>284</v>
      </c>
      <c r="E51" s="244" t="s">
        <v>371</v>
      </c>
      <c r="F51" s="243" t="s">
        <v>1042</v>
      </c>
      <c r="G51" s="243" t="s">
        <v>409</v>
      </c>
      <c r="H51" s="243" t="s">
        <v>1042</v>
      </c>
      <c r="I51" s="243" t="s">
        <v>409</v>
      </c>
      <c r="J51" s="243" t="s">
        <v>1043</v>
      </c>
      <c r="K51" s="243" t="s">
        <v>786</v>
      </c>
      <c r="L51" s="243" t="s">
        <v>786</v>
      </c>
      <c r="M51" s="243">
        <v>46</v>
      </c>
      <c r="N51" s="243">
        <v>69</v>
      </c>
      <c r="O51" s="243" t="s">
        <v>187</v>
      </c>
      <c r="P51" s="243"/>
      <c r="Q51" s="232" t="s">
        <v>1007</v>
      </c>
    </row>
    <row r="52" spans="2:17" ht="13.5">
      <c r="B52" s="243" t="s">
        <v>213</v>
      </c>
      <c r="C52" s="243" t="str">
        <f>PHONETIC(B52)</f>
        <v>くずもち</v>
      </c>
      <c r="D52" s="243" t="s">
        <v>284</v>
      </c>
      <c r="E52" s="244" t="s">
        <v>371</v>
      </c>
      <c r="F52" s="243" t="s">
        <v>1042</v>
      </c>
      <c r="G52" s="243">
        <v>375</v>
      </c>
      <c r="H52" s="243" t="s">
        <v>1042</v>
      </c>
      <c r="I52" s="243">
        <v>1</v>
      </c>
      <c r="J52" s="243" t="s">
        <v>1043</v>
      </c>
      <c r="K52" s="243" t="s">
        <v>786</v>
      </c>
      <c r="L52" s="243" t="s">
        <v>786</v>
      </c>
      <c r="M52" s="243">
        <v>47</v>
      </c>
      <c r="N52" s="243">
        <v>70</v>
      </c>
      <c r="O52" s="243" t="s">
        <v>187</v>
      </c>
      <c r="P52" s="243"/>
      <c r="Q52" s="232" t="s">
        <v>1007</v>
      </c>
    </row>
    <row r="53" spans="2:17" ht="13.5">
      <c r="B53" s="241" t="s">
        <v>215</v>
      </c>
      <c r="C53" s="241" t="str">
        <f>PHONETIC(B53)</f>
        <v>くまのぬいぐるみ</v>
      </c>
      <c r="D53" s="241" t="s">
        <v>146</v>
      </c>
      <c r="E53" s="241">
        <v>920</v>
      </c>
      <c r="F53" s="241" t="s">
        <v>1042</v>
      </c>
      <c r="G53" s="241"/>
      <c r="H53" s="241" t="s">
        <v>1042</v>
      </c>
      <c r="I53" s="241">
        <v>80</v>
      </c>
      <c r="J53" s="241" t="s">
        <v>1043</v>
      </c>
      <c r="K53" s="241">
        <v>28301</v>
      </c>
      <c r="L53" s="241">
        <v>9</v>
      </c>
      <c r="M53" s="241"/>
      <c r="N53" s="241"/>
      <c r="O53" s="241" t="s">
        <v>147</v>
      </c>
      <c r="P53" s="241"/>
      <c r="Q53" s="232" t="s">
        <v>1007</v>
      </c>
    </row>
    <row r="54" spans="2:17" ht="13.5">
      <c r="B54" s="241" t="s">
        <v>216</v>
      </c>
      <c r="C54" s="241" t="str">
        <f>PHONETIC(B54)</f>
        <v>くらいんてーぶる</v>
      </c>
      <c r="D54" s="241" t="s">
        <v>146</v>
      </c>
      <c r="E54" s="241">
        <v>36000</v>
      </c>
      <c r="F54" s="241" t="s">
        <v>1042</v>
      </c>
      <c r="G54" s="241"/>
      <c r="H54" s="241" t="s">
        <v>1042</v>
      </c>
      <c r="I54" s="241">
        <v>740</v>
      </c>
      <c r="J54" s="241" t="s">
        <v>1043</v>
      </c>
      <c r="K54" s="241">
        <v>27751</v>
      </c>
      <c r="L54" s="241">
        <v>9</v>
      </c>
      <c r="M54" s="241"/>
      <c r="N54" s="241"/>
      <c r="O54" s="241" t="s">
        <v>148</v>
      </c>
      <c r="P54" s="241"/>
      <c r="Q54" s="232" t="s">
        <v>1007</v>
      </c>
    </row>
    <row r="55" spans="2:17" ht="13.5">
      <c r="B55" s="241" t="s">
        <v>217</v>
      </c>
      <c r="C55" s="241" t="str">
        <f>PHONETIC(B55)</f>
        <v>くらうんさいどてーぶる</v>
      </c>
      <c r="D55" s="241" t="s">
        <v>146</v>
      </c>
      <c r="E55" s="241">
        <v>34000</v>
      </c>
      <c r="F55" s="241" t="s">
        <v>1042</v>
      </c>
      <c r="G55" s="241"/>
      <c r="H55" s="241" t="s">
        <v>1042</v>
      </c>
      <c r="I55" s="241">
        <v>730</v>
      </c>
      <c r="J55" s="241" t="s">
        <v>1043</v>
      </c>
      <c r="K55" s="241">
        <v>28301</v>
      </c>
      <c r="L55" s="241">
        <v>9</v>
      </c>
      <c r="M55" s="241"/>
      <c r="N55" s="241"/>
      <c r="O55" s="241" t="s">
        <v>148</v>
      </c>
      <c r="P55" s="241"/>
      <c r="Q55" s="232" t="s">
        <v>1007</v>
      </c>
    </row>
    <row r="56" spans="2:17" ht="13.5">
      <c r="B56" s="241" t="s">
        <v>218</v>
      </c>
      <c r="C56" s="241" t="str">
        <f>PHONETIC(B56)</f>
        <v>くらうんちぇあR</v>
      </c>
      <c r="D56" s="241" t="s">
        <v>146</v>
      </c>
      <c r="E56" s="241">
        <v>31500</v>
      </c>
      <c r="F56" s="241" t="s">
        <v>1042</v>
      </c>
      <c r="G56" s="241"/>
      <c r="H56" s="241" t="s">
        <v>1042</v>
      </c>
      <c r="I56" s="241">
        <v>720</v>
      </c>
      <c r="J56" s="241" t="s">
        <v>1043</v>
      </c>
      <c r="K56" s="241">
        <v>27751</v>
      </c>
      <c r="L56" s="241">
        <v>9</v>
      </c>
      <c r="M56" s="241"/>
      <c r="N56" s="241"/>
      <c r="O56" s="241" t="s">
        <v>148</v>
      </c>
      <c r="P56" s="241"/>
      <c r="Q56" s="232" t="s">
        <v>1007</v>
      </c>
    </row>
    <row r="57" spans="2:17" ht="13.5">
      <c r="B57" s="245" t="s">
        <v>219</v>
      </c>
      <c r="C57" s="245" t="str">
        <f>PHONETIC(B57)</f>
        <v>くりすますのかべ</v>
      </c>
      <c r="D57" s="245" t="s">
        <v>113</v>
      </c>
      <c r="E57" s="245"/>
      <c r="F57" s="245" t="s">
        <v>1042</v>
      </c>
      <c r="G57" s="245">
        <v>5000</v>
      </c>
      <c r="H57" s="245" t="s">
        <v>1042</v>
      </c>
      <c r="I57" s="245">
        <v>625</v>
      </c>
      <c r="J57" s="245" t="s">
        <v>1043</v>
      </c>
      <c r="K57" s="245">
        <v>27751</v>
      </c>
      <c r="L57" s="245">
        <v>9</v>
      </c>
      <c r="M57" s="245"/>
      <c r="N57" s="245"/>
      <c r="O57" s="245" t="s">
        <v>150</v>
      </c>
      <c r="P57" s="245"/>
      <c r="Q57" s="232" t="s">
        <v>1007</v>
      </c>
    </row>
    <row r="58" spans="2:17" ht="13.5">
      <c r="B58" s="248" t="s">
        <v>397</v>
      </c>
      <c r="C58" s="248" t="str">
        <f>PHONETIC(B58)</f>
        <v>くりすますのまど</v>
      </c>
      <c r="D58" s="248" t="s">
        <v>286</v>
      </c>
      <c r="E58" s="248"/>
      <c r="F58" s="248" t="s">
        <v>1042</v>
      </c>
      <c r="G58" s="248"/>
      <c r="H58" s="248" t="s">
        <v>1042</v>
      </c>
      <c r="I58" s="248">
        <v>425</v>
      </c>
      <c r="J58" s="248" t="s">
        <v>1043</v>
      </c>
      <c r="K58" s="248"/>
      <c r="L58" s="248"/>
      <c r="M58" s="248"/>
      <c r="N58" s="248"/>
      <c r="O58" s="248" t="s">
        <v>150</v>
      </c>
      <c r="P58" s="248"/>
      <c r="Q58" s="232" t="s">
        <v>1007</v>
      </c>
    </row>
    <row r="59" spans="2:17" ht="13.5">
      <c r="B59" s="243" t="s">
        <v>404</v>
      </c>
      <c r="C59" s="243" t="str">
        <f>PHONETIC(B59)</f>
        <v>くりすますふらんぼわーず</v>
      </c>
      <c r="D59" s="243" t="s">
        <v>284</v>
      </c>
      <c r="E59" s="244" t="s">
        <v>371</v>
      </c>
      <c r="F59" s="243" t="s">
        <v>1042</v>
      </c>
      <c r="G59" s="243">
        <v>5000</v>
      </c>
      <c r="H59" s="243" t="s">
        <v>1042</v>
      </c>
      <c r="I59" s="243">
        <v>650</v>
      </c>
      <c r="J59" s="243" t="s">
        <v>1043</v>
      </c>
      <c r="K59" s="243"/>
      <c r="L59" s="243"/>
      <c r="M59" s="243" t="s">
        <v>457</v>
      </c>
      <c r="N59" s="243">
        <v>450</v>
      </c>
      <c r="O59" s="243" t="s">
        <v>405</v>
      </c>
      <c r="P59" s="243" t="s">
        <v>455</v>
      </c>
      <c r="Q59" s="232" t="s">
        <v>1007</v>
      </c>
    </row>
    <row r="60" spans="2:17" ht="13.5">
      <c r="B60" s="243" t="s">
        <v>403</v>
      </c>
      <c r="C60" s="243" t="str">
        <f>PHONETIC(B60)</f>
        <v>くりすますまかろんつりーけーき</v>
      </c>
      <c r="D60" s="243" t="s">
        <v>284</v>
      </c>
      <c r="E60" s="244" t="s">
        <v>371</v>
      </c>
      <c r="F60" s="243" t="s">
        <v>1042</v>
      </c>
      <c r="G60" s="243">
        <v>10000</v>
      </c>
      <c r="H60" s="243" t="s">
        <v>1042</v>
      </c>
      <c r="I60" s="243">
        <v>800</v>
      </c>
      <c r="J60" s="243" t="s">
        <v>1043</v>
      </c>
      <c r="K60" s="243"/>
      <c r="L60" s="243"/>
      <c r="M60" s="243" t="s">
        <v>457</v>
      </c>
      <c r="N60" s="243">
        <v>600</v>
      </c>
      <c r="O60" s="243" t="s">
        <v>278</v>
      </c>
      <c r="P60" s="243" t="s">
        <v>456</v>
      </c>
      <c r="Q60" s="232" t="s">
        <v>1007</v>
      </c>
    </row>
    <row r="61" spans="2:17" ht="13.5">
      <c r="B61" s="243" t="s">
        <v>341</v>
      </c>
      <c r="C61" s="243" t="str">
        <f>PHONETIC(B61)</f>
        <v>くりようかん</v>
      </c>
      <c r="D61" s="243" t="s">
        <v>284</v>
      </c>
      <c r="E61" s="244" t="s">
        <v>371</v>
      </c>
      <c r="F61" s="243" t="s">
        <v>1042</v>
      </c>
      <c r="G61" s="243" t="s">
        <v>409</v>
      </c>
      <c r="H61" s="243" t="s">
        <v>1042</v>
      </c>
      <c r="I61" s="243" t="s">
        <v>409</v>
      </c>
      <c r="J61" s="243" t="s">
        <v>1043</v>
      </c>
      <c r="K61" s="243" t="s">
        <v>786</v>
      </c>
      <c r="L61" s="243" t="s">
        <v>786</v>
      </c>
      <c r="M61" s="243" t="s">
        <v>409</v>
      </c>
      <c r="N61" s="243" t="s">
        <v>786</v>
      </c>
      <c r="O61" s="243" t="s">
        <v>187</v>
      </c>
      <c r="P61" s="243"/>
      <c r="Q61" s="232" t="s">
        <v>1007</v>
      </c>
    </row>
    <row r="62" spans="2:17" ht="13.5">
      <c r="B62" s="248" t="s">
        <v>156</v>
      </c>
      <c r="C62" s="248" t="str">
        <f>PHONETIC(B62)</f>
        <v>くろれーすかーてんのまど</v>
      </c>
      <c r="D62" s="248" t="s">
        <v>286</v>
      </c>
      <c r="E62" s="248">
        <v>8500</v>
      </c>
      <c r="F62" s="248" t="s">
        <v>1042</v>
      </c>
      <c r="G62" s="248"/>
      <c r="H62" s="248" t="s">
        <v>1042</v>
      </c>
      <c r="I62" s="248">
        <v>200</v>
      </c>
      <c r="J62" s="248" t="s">
        <v>1043</v>
      </c>
      <c r="K62" s="248">
        <v>27751</v>
      </c>
      <c r="L62" s="248">
        <v>9</v>
      </c>
      <c r="M62" s="248"/>
      <c r="N62" s="248"/>
      <c r="O62" s="248" t="s">
        <v>148</v>
      </c>
      <c r="P62" s="248"/>
      <c r="Q62" s="232" t="s">
        <v>1007</v>
      </c>
    </row>
    <row r="63" spans="2:17" ht="13.5">
      <c r="B63" s="241" t="s">
        <v>314</v>
      </c>
      <c r="C63" s="241" t="str">
        <f>PHONETIC(B63)</f>
        <v>けしごむ</v>
      </c>
      <c r="D63" s="241" t="s">
        <v>146</v>
      </c>
      <c r="E63" s="241" t="s">
        <v>786</v>
      </c>
      <c r="F63" s="241" t="s">
        <v>1042</v>
      </c>
      <c r="G63" s="241" t="s">
        <v>786</v>
      </c>
      <c r="H63" s="241" t="s">
        <v>1042</v>
      </c>
      <c r="I63" s="241">
        <v>20</v>
      </c>
      <c r="J63" s="241" t="s">
        <v>1043</v>
      </c>
      <c r="K63" s="241" t="s">
        <v>786</v>
      </c>
      <c r="L63" s="241" t="s">
        <v>786</v>
      </c>
      <c r="M63" s="241" t="s">
        <v>786</v>
      </c>
      <c r="N63" s="241" t="s">
        <v>786</v>
      </c>
      <c r="O63" s="241" t="s">
        <v>187</v>
      </c>
      <c r="P63" s="241"/>
      <c r="Q63" s="232" t="s">
        <v>1007</v>
      </c>
    </row>
    <row r="64" spans="2:17" ht="13.5">
      <c r="B64" s="245" t="s">
        <v>157</v>
      </c>
      <c r="C64" s="245" t="str">
        <f>PHONETIC(B64)</f>
        <v>げんきなおれんじのかべ</v>
      </c>
      <c r="D64" s="245" t="s">
        <v>285</v>
      </c>
      <c r="E64" s="245"/>
      <c r="F64" s="245" t="s">
        <v>1042</v>
      </c>
      <c r="G64" s="245">
        <v>547</v>
      </c>
      <c r="H64" s="245" t="s">
        <v>1042</v>
      </c>
      <c r="I64" s="245">
        <v>132</v>
      </c>
      <c r="J64" s="245" t="s">
        <v>1043</v>
      </c>
      <c r="K64" s="245">
        <v>27751</v>
      </c>
      <c r="L64" s="245">
        <v>9</v>
      </c>
      <c r="M64" s="245"/>
      <c r="N64" s="245"/>
      <c r="O64" s="245"/>
      <c r="P64" s="245"/>
      <c r="Q64" s="232" t="s">
        <v>1007</v>
      </c>
    </row>
    <row r="65" spans="2:17" ht="13.5">
      <c r="B65" s="241" t="s">
        <v>255</v>
      </c>
      <c r="C65" s="241" t="str">
        <f>PHONETIC(B65)</f>
        <v>こと</v>
      </c>
      <c r="D65" s="241" t="s">
        <v>146</v>
      </c>
      <c r="E65" s="241" t="s">
        <v>786</v>
      </c>
      <c r="F65" s="241" t="s">
        <v>1042</v>
      </c>
      <c r="G65" s="241">
        <v>3750</v>
      </c>
      <c r="H65" s="241" t="s">
        <v>1042</v>
      </c>
      <c r="I65" s="241" t="s">
        <v>786</v>
      </c>
      <c r="J65" s="241" t="s">
        <v>1043</v>
      </c>
      <c r="K65" s="241" t="s">
        <v>786</v>
      </c>
      <c r="L65" s="241" t="s">
        <v>786</v>
      </c>
      <c r="M65" s="241">
        <v>60</v>
      </c>
      <c r="N65" s="241" t="s">
        <v>786</v>
      </c>
      <c r="O65" s="241" t="s">
        <v>187</v>
      </c>
      <c r="P65" s="241"/>
      <c r="Q65" s="232" t="s">
        <v>1007</v>
      </c>
    </row>
    <row r="66" spans="2:17" ht="13.5">
      <c r="B66" s="240" t="s">
        <v>158</v>
      </c>
      <c r="C66" s="240" t="str">
        <f>PHONETIC(B66)</f>
        <v>こどもべやのゆか</v>
      </c>
      <c r="D66" s="240" t="s">
        <v>288</v>
      </c>
      <c r="E66" s="240">
        <v>11440</v>
      </c>
      <c r="F66" s="240" t="s">
        <v>1042</v>
      </c>
      <c r="G66" s="240"/>
      <c r="H66" s="240" t="s">
        <v>1042</v>
      </c>
      <c r="I66" s="240">
        <v>395</v>
      </c>
      <c r="J66" s="240" t="s">
        <v>1043</v>
      </c>
      <c r="K66" s="240">
        <v>27751</v>
      </c>
      <c r="L66" s="240">
        <v>9</v>
      </c>
      <c r="M66" s="240"/>
      <c r="N66" s="240"/>
      <c r="O66" s="240" t="s">
        <v>148</v>
      </c>
      <c r="P66" s="240"/>
      <c r="Q66" s="232" t="s">
        <v>1007</v>
      </c>
    </row>
    <row r="67" spans="2:17" ht="13.5">
      <c r="B67" s="245" t="s">
        <v>177</v>
      </c>
      <c r="C67" s="245" t="str">
        <f>PHONETIC(B67)</f>
        <v>こんくりーとのかべ</v>
      </c>
      <c r="D67" s="245" t="s">
        <v>285</v>
      </c>
      <c r="E67" s="245">
        <v>5800</v>
      </c>
      <c r="F67" s="245" t="s">
        <v>1042</v>
      </c>
      <c r="G67" s="245"/>
      <c r="H67" s="245" t="s">
        <v>1042</v>
      </c>
      <c r="I67" s="245">
        <v>290</v>
      </c>
      <c r="J67" s="245" t="s">
        <v>1043</v>
      </c>
      <c r="K67" s="245">
        <v>28301</v>
      </c>
      <c r="L67" s="245">
        <v>9</v>
      </c>
      <c r="M67" s="245"/>
      <c r="N67" s="245"/>
      <c r="O67" s="245" t="s">
        <v>148</v>
      </c>
      <c r="P67" s="245"/>
      <c r="Q67" s="232" t="s">
        <v>1007</v>
      </c>
    </row>
    <row r="68" spans="2:17" ht="13.5">
      <c r="B68" s="245" t="s">
        <v>159</v>
      </c>
      <c r="C68" s="245" t="str">
        <f>PHONETIC(B68)</f>
        <v>さわやかあおいかべ</v>
      </c>
      <c r="D68" s="245" t="s">
        <v>285</v>
      </c>
      <c r="E68" s="245" t="s">
        <v>786</v>
      </c>
      <c r="F68" s="245" t="s">
        <v>1042</v>
      </c>
      <c r="G68" s="245">
        <v>570</v>
      </c>
      <c r="H68" s="245" t="s">
        <v>1042</v>
      </c>
      <c r="I68" s="245">
        <v>136</v>
      </c>
      <c r="J68" s="245" t="s">
        <v>1043</v>
      </c>
      <c r="K68" s="245">
        <v>27751</v>
      </c>
      <c r="L68" s="245">
        <v>9</v>
      </c>
      <c r="M68" s="245">
        <v>32</v>
      </c>
      <c r="N68" s="245" t="s">
        <v>786</v>
      </c>
      <c r="O68" s="245" t="s">
        <v>187</v>
      </c>
      <c r="P68" s="245"/>
      <c r="Q68" s="232" t="s">
        <v>1007</v>
      </c>
    </row>
    <row r="69" spans="2:17" ht="13.5">
      <c r="B69" s="241" t="s">
        <v>389</v>
      </c>
      <c r="C69" s="241" t="str">
        <f>PHONETIC(B69)</f>
        <v>しゃみせん</v>
      </c>
      <c r="D69" s="241" t="s">
        <v>146</v>
      </c>
      <c r="E69" s="241" t="s">
        <v>786</v>
      </c>
      <c r="F69" s="241" t="s">
        <v>1042</v>
      </c>
      <c r="G69" s="241">
        <v>1995</v>
      </c>
      <c r="H69" s="241" t="s">
        <v>1042</v>
      </c>
      <c r="I69" s="241">
        <v>380</v>
      </c>
      <c r="J69" s="241" t="s">
        <v>1043</v>
      </c>
      <c r="K69" s="241" t="s">
        <v>786</v>
      </c>
      <c r="L69" s="241" t="s">
        <v>786</v>
      </c>
      <c r="M69" s="241" t="s">
        <v>786</v>
      </c>
      <c r="N69" s="241" t="s">
        <v>786</v>
      </c>
      <c r="O69" s="241" t="s">
        <v>187</v>
      </c>
      <c r="P69" s="241"/>
      <c r="Q69" s="232" t="s">
        <v>1007</v>
      </c>
    </row>
    <row r="70" spans="2:17" ht="13.5">
      <c r="B70" s="243" t="s">
        <v>256</v>
      </c>
      <c r="C70" s="243" t="str">
        <f>PHONETIC(B70)</f>
        <v>しょーとけーき</v>
      </c>
      <c r="D70" s="243" t="s">
        <v>284</v>
      </c>
      <c r="E70" s="244" t="s">
        <v>371</v>
      </c>
      <c r="F70" s="243" t="s">
        <v>1042</v>
      </c>
      <c r="G70" s="243">
        <v>275</v>
      </c>
      <c r="H70" s="243" t="s">
        <v>1042</v>
      </c>
      <c r="I70" s="243">
        <v>1</v>
      </c>
      <c r="J70" s="243" t="s">
        <v>1043</v>
      </c>
      <c r="K70" s="243" t="s">
        <v>786</v>
      </c>
      <c r="L70" s="243" t="s">
        <v>786</v>
      </c>
      <c r="M70" s="243">
        <v>45</v>
      </c>
      <c r="N70" s="243">
        <v>67</v>
      </c>
      <c r="O70" s="243" t="s">
        <v>187</v>
      </c>
      <c r="P70" s="243"/>
      <c r="Q70" s="232" t="s">
        <v>1007</v>
      </c>
    </row>
    <row r="71" spans="2:17" ht="13.5">
      <c r="B71" s="12" t="s">
        <v>356</v>
      </c>
      <c r="C71" s="12" t="str">
        <f>PHONETIC(B71)</f>
        <v>しろいあんすりうむ</v>
      </c>
      <c r="D71" s="12" t="s">
        <v>263</v>
      </c>
      <c r="E71" s="12" t="s">
        <v>786</v>
      </c>
      <c r="F71" s="12" t="s">
        <v>1042</v>
      </c>
      <c r="G71" s="12" t="s">
        <v>786</v>
      </c>
      <c r="H71" s="12" t="s">
        <v>1042</v>
      </c>
      <c r="I71" s="12" t="s">
        <v>786</v>
      </c>
      <c r="J71" s="12" t="s">
        <v>1043</v>
      </c>
      <c r="K71" s="12" t="s">
        <v>786</v>
      </c>
      <c r="L71" s="12" t="s">
        <v>786</v>
      </c>
      <c r="M71" s="12">
        <v>55</v>
      </c>
      <c r="N71" s="12"/>
      <c r="O71" s="12" t="s">
        <v>187</v>
      </c>
      <c r="P71" s="12"/>
      <c r="Q71" s="232" t="s">
        <v>1007</v>
      </c>
    </row>
    <row r="72" spans="2:17" ht="13.5">
      <c r="B72" s="12" t="s">
        <v>386</v>
      </c>
      <c r="C72" s="12" t="str">
        <f>PHONETIC(B72)</f>
        <v>しろいくろっかす</v>
      </c>
      <c r="D72" s="12" t="s">
        <v>263</v>
      </c>
      <c r="E72" s="12" t="s">
        <v>786</v>
      </c>
      <c r="F72" s="12" t="s">
        <v>1042</v>
      </c>
      <c r="G72" s="12">
        <v>200</v>
      </c>
      <c r="H72" s="12" t="s">
        <v>1042</v>
      </c>
      <c r="I72" s="12">
        <v>100</v>
      </c>
      <c r="J72" s="12" t="s">
        <v>1043</v>
      </c>
      <c r="K72" s="12" t="s">
        <v>786</v>
      </c>
      <c r="L72" s="12" t="s">
        <v>786</v>
      </c>
      <c r="M72" s="12" t="s">
        <v>786</v>
      </c>
      <c r="N72" s="12"/>
      <c r="O72" s="12" t="s">
        <v>187</v>
      </c>
      <c r="P72" s="12"/>
      <c r="Q72" s="232" t="s">
        <v>1007</v>
      </c>
    </row>
    <row r="73" spans="2:17" ht="13.5">
      <c r="B73" s="241" t="s">
        <v>160</v>
      </c>
      <c r="C73" s="241" t="str">
        <f>PHONETIC(B73)</f>
        <v>しろいこうすいびん</v>
      </c>
      <c r="D73" s="241" t="s">
        <v>146</v>
      </c>
      <c r="E73" s="241">
        <v>4200</v>
      </c>
      <c r="F73" s="241" t="s">
        <v>1042</v>
      </c>
      <c r="G73" s="241"/>
      <c r="H73" s="241" t="s">
        <v>1042</v>
      </c>
      <c r="I73" s="241">
        <v>280</v>
      </c>
      <c r="J73" s="241" t="s">
        <v>1043</v>
      </c>
      <c r="K73" s="241">
        <v>27751</v>
      </c>
      <c r="L73" s="241">
        <v>9</v>
      </c>
      <c r="M73" s="241"/>
      <c r="N73" s="241"/>
      <c r="O73" s="241" t="s">
        <v>147</v>
      </c>
      <c r="P73" s="241"/>
      <c r="Q73" s="232" t="s">
        <v>1007</v>
      </c>
    </row>
    <row r="74" spans="2:17" ht="13.5">
      <c r="B74" s="12" t="s">
        <v>380</v>
      </c>
      <c r="C74" s="12" t="str">
        <f>PHONETIC(B74)</f>
        <v>しろいこすもす</v>
      </c>
      <c r="D74" s="12" t="s">
        <v>263</v>
      </c>
      <c r="E74" s="12" t="s">
        <v>786</v>
      </c>
      <c r="F74" s="12" t="s">
        <v>1042</v>
      </c>
      <c r="G74" s="12">
        <v>200</v>
      </c>
      <c r="H74" s="12" t="s">
        <v>1042</v>
      </c>
      <c r="I74" s="12">
        <v>100</v>
      </c>
      <c r="J74" s="12" t="s">
        <v>1043</v>
      </c>
      <c r="K74" s="12" t="s">
        <v>786</v>
      </c>
      <c r="L74" s="12" t="s">
        <v>786</v>
      </c>
      <c r="M74" s="12" t="s">
        <v>786</v>
      </c>
      <c r="N74" s="12"/>
      <c r="O74" s="12" t="s">
        <v>187</v>
      </c>
      <c r="P74" s="12"/>
      <c r="Q74" s="232" t="s">
        <v>1007</v>
      </c>
    </row>
    <row r="75" spans="2:17" ht="13.5">
      <c r="B75" s="12" t="s">
        <v>313</v>
      </c>
      <c r="C75" s="12" t="str">
        <f>PHONETIC(B75)</f>
        <v>しろいしくらめん</v>
      </c>
      <c r="D75" s="12" t="s">
        <v>263</v>
      </c>
      <c r="E75" s="12" t="s">
        <v>786</v>
      </c>
      <c r="F75" s="12" t="s">
        <v>1042</v>
      </c>
      <c r="G75" s="12">
        <v>400</v>
      </c>
      <c r="H75" s="12" t="s">
        <v>1042</v>
      </c>
      <c r="I75" s="12">
        <v>200</v>
      </c>
      <c r="J75" s="12" t="s">
        <v>1043</v>
      </c>
      <c r="K75" s="12" t="s">
        <v>786</v>
      </c>
      <c r="L75" s="12" t="s">
        <v>786</v>
      </c>
      <c r="M75" s="12">
        <v>50</v>
      </c>
      <c r="N75" s="12"/>
      <c r="O75" s="12" t="s">
        <v>187</v>
      </c>
      <c r="P75" s="12"/>
      <c r="Q75" s="232" t="s">
        <v>1007</v>
      </c>
    </row>
    <row r="76" spans="2:17" ht="13.5">
      <c r="B76" s="241" t="s">
        <v>1377</v>
      </c>
      <c r="C76" s="241" t="str">
        <f>PHONETIC(B76)</f>
        <v>しろいすたんどらいと</v>
      </c>
      <c r="D76" s="241" t="s">
        <v>146</v>
      </c>
      <c r="E76" s="241"/>
      <c r="F76" s="241" t="s">
        <v>1042</v>
      </c>
      <c r="G76" s="241">
        <v>1150</v>
      </c>
      <c r="H76" s="241" t="s">
        <v>1042</v>
      </c>
      <c r="I76" s="241"/>
      <c r="J76" s="241" t="s">
        <v>1043</v>
      </c>
      <c r="K76" s="241"/>
      <c r="L76" s="241"/>
      <c r="M76" s="241"/>
      <c r="N76" s="241"/>
      <c r="O76" s="241" t="s">
        <v>187</v>
      </c>
      <c r="P76" s="241"/>
      <c r="Q76" s="232" t="s">
        <v>1007</v>
      </c>
    </row>
    <row r="77" spans="2:17" ht="13.5">
      <c r="B77" s="12" t="s">
        <v>1380</v>
      </c>
      <c r="C77" s="12" t="str">
        <f>PHONETIC(B77)</f>
        <v>しろいちゅーりっぷ</v>
      </c>
      <c r="D77" s="12" t="s">
        <v>263</v>
      </c>
      <c r="E77" s="12" t="s">
        <v>786</v>
      </c>
      <c r="F77" s="12" t="s">
        <v>1042</v>
      </c>
      <c r="G77" s="12"/>
      <c r="H77" s="12" t="s">
        <v>1042</v>
      </c>
      <c r="I77" s="12">
        <v>200</v>
      </c>
      <c r="J77" s="12" t="s">
        <v>1043</v>
      </c>
      <c r="K77" s="12" t="s">
        <v>786</v>
      </c>
      <c r="L77" s="12" t="s">
        <v>786</v>
      </c>
      <c r="M77" s="12">
        <v>50</v>
      </c>
      <c r="N77" s="12"/>
      <c r="O77" s="12" t="s">
        <v>187</v>
      </c>
      <c r="P77" s="12"/>
      <c r="Q77" s="232" t="s">
        <v>1007</v>
      </c>
    </row>
    <row r="78" spans="2:17" ht="13.5">
      <c r="B78" s="12" t="s">
        <v>889</v>
      </c>
      <c r="C78" s="12" t="str">
        <f>PHONETIC(B78)</f>
        <v>しろいぱんじー</v>
      </c>
      <c r="D78" s="12" t="s">
        <v>263</v>
      </c>
      <c r="E78" s="12">
        <v>420</v>
      </c>
      <c r="F78" s="12" t="s">
        <v>1042</v>
      </c>
      <c r="G78" s="12">
        <v>200</v>
      </c>
      <c r="H78" s="12" t="s">
        <v>1042</v>
      </c>
      <c r="I78" s="12">
        <v>100</v>
      </c>
      <c r="J78" s="12" t="s">
        <v>1043</v>
      </c>
      <c r="K78" s="12"/>
      <c r="L78" s="12"/>
      <c r="M78" s="12">
        <v>40</v>
      </c>
      <c r="N78" s="12"/>
      <c r="O78" s="12" t="s">
        <v>312</v>
      </c>
      <c r="P78" s="12"/>
      <c r="Q78" s="232" t="s">
        <v>1007</v>
      </c>
    </row>
    <row r="79" spans="2:17" ht="13.5">
      <c r="B79" s="12" t="s">
        <v>381</v>
      </c>
      <c r="C79" s="12" t="str">
        <f>PHONETIC(B79)</f>
        <v>しろいひがんばな</v>
      </c>
      <c r="D79" s="12" t="s">
        <v>263</v>
      </c>
      <c r="E79" s="12" t="s">
        <v>786</v>
      </c>
      <c r="F79" s="12" t="s">
        <v>1042</v>
      </c>
      <c r="G79" s="12">
        <v>400</v>
      </c>
      <c r="H79" s="12" t="s">
        <v>1042</v>
      </c>
      <c r="I79" s="12">
        <v>200</v>
      </c>
      <c r="J79" s="12" t="s">
        <v>1043</v>
      </c>
      <c r="K79" s="12" t="s">
        <v>786</v>
      </c>
      <c r="L79" s="12" t="s">
        <v>786</v>
      </c>
      <c r="M79" s="12" t="s">
        <v>786</v>
      </c>
      <c r="N79" s="12"/>
      <c r="O79" s="12" t="s">
        <v>187</v>
      </c>
      <c r="P79" s="12"/>
      <c r="Q79" s="232" t="s">
        <v>1007</v>
      </c>
    </row>
    <row r="80" spans="2:17" ht="13.5">
      <c r="B80" s="240" t="s">
        <v>391</v>
      </c>
      <c r="C80" s="240" t="str">
        <f>PHONETIC(B80)</f>
        <v>しろいふろーりんぐのゆか</v>
      </c>
      <c r="D80" s="240" t="s">
        <v>288</v>
      </c>
      <c r="E80" s="240"/>
      <c r="F80" s="240" t="s">
        <v>1042</v>
      </c>
      <c r="G80" s="240"/>
      <c r="H80" s="240" t="s">
        <v>1042</v>
      </c>
      <c r="I80" s="240">
        <v>148</v>
      </c>
      <c r="J80" s="240" t="s">
        <v>1043</v>
      </c>
      <c r="K80" s="240"/>
      <c r="L80" s="240"/>
      <c r="M80" s="240"/>
      <c r="N80" s="240"/>
      <c r="O80" s="240"/>
      <c r="P80" s="240"/>
      <c r="Q80" s="232" t="s">
        <v>1007</v>
      </c>
    </row>
    <row r="81" spans="2:17" ht="13.5">
      <c r="B81" s="12" t="s">
        <v>388</v>
      </c>
      <c r="C81" s="12" t="str">
        <f>PHONETIC(B81)</f>
        <v>しろいぽぴー</v>
      </c>
      <c r="D81" s="12" t="s">
        <v>263</v>
      </c>
      <c r="E81" s="12" t="s">
        <v>786</v>
      </c>
      <c r="F81" s="12" t="s">
        <v>1042</v>
      </c>
      <c r="G81" s="12" t="s">
        <v>786</v>
      </c>
      <c r="H81" s="12" t="s">
        <v>1042</v>
      </c>
      <c r="I81" s="12">
        <v>100</v>
      </c>
      <c r="J81" s="12" t="s">
        <v>1043</v>
      </c>
      <c r="K81" s="12" t="s">
        <v>786</v>
      </c>
      <c r="L81" s="12" t="s">
        <v>786</v>
      </c>
      <c r="M81" s="12" t="s">
        <v>786</v>
      </c>
      <c r="N81" s="12"/>
      <c r="O81" s="12" t="s">
        <v>187</v>
      </c>
      <c r="P81" s="12"/>
      <c r="Q81" s="232" t="s">
        <v>1007</v>
      </c>
    </row>
    <row r="82" spans="2:17" ht="13.5">
      <c r="B82" s="12" t="s">
        <v>294</v>
      </c>
      <c r="C82" s="12" t="str">
        <f>PHONETIC(B82)</f>
        <v>しろいまーがれっと</v>
      </c>
      <c r="D82" s="12" t="s">
        <v>263</v>
      </c>
      <c r="E82" s="12" t="s">
        <v>786</v>
      </c>
      <c r="F82" s="12" t="s">
        <v>1042</v>
      </c>
      <c r="G82" s="12">
        <v>490</v>
      </c>
      <c r="H82" s="12" t="s">
        <v>1042</v>
      </c>
      <c r="I82" s="12">
        <v>200</v>
      </c>
      <c r="J82" s="12" t="s">
        <v>1043</v>
      </c>
      <c r="K82" s="12" t="s">
        <v>786</v>
      </c>
      <c r="L82" s="12" t="s">
        <v>786</v>
      </c>
      <c r="M82" s="12">
        <v>50</v>
      </c>
      <c r="N82" s="12"/>
      <c r="O82" s="12" t="s">
        <v>187</v>
      </c>
      <c r="P82" s="12"/>
      <c r="Q82" s="232" t="s">
        <v>1007</v>
      </c>
    </row>
    <row r="83" spans="2:17" ht="13.5">
      <c r="B83" s="241" t="s">
        <v>266</v>
      </c>
      <c r="C83" s="241" t="str">
        <f>PHONETIC(B83)</f>
        <v>しろいろまんてぃっくらいと</v>
      </c>
      <c r="D83" s="241" t="s">
        <v>146</v>
      </c>
      <c r="E83" s="241"/>
      <c r="F83" s="241" t="s">
        <v>1042</v>
      </c>
      <c r="G83" s="241">
        <v>8000</v>
      </c>
      <c r="H83" s="241" t="s">
        <v>1042</v>
      </c>
      <c r="I83" s="241">
        <v>730</v>
      </c>
      <c r="J83" s="241" t="s">
        <v>1043</v>
      </c>
      <c r="K83" s="241"/>
      <c r="L83" s="241"/>
      <c r="M83" s="241"/>
      <c r="N83" s="241"/>
      <c r="O83" s="241" t="s">
        <v>147</v>
      </c>
      <c r="P83" s="241"/>
      <c r="Q83" s="232" t="s">
        <v>1007</v>
      </c>
    </row>
    <row r="84" spans="2:17" ht="13.5">
      <c r="B84" s="248" t="s">
        <v>173</v>
      </c>
      <c r="C84" s="248" t="str">
        <f>PHONETIC(B84)</f>
        <v>しろかーてんのこうしまど</v>
      </c>
      <c r="D84" s="248" t="s">
        <v>286</v>
      </c>
      <c r="E84" s="248">
        <v>5800</v>
      </c>
      <c r="F84" s="248" t="s">
        <v>1042</v>
      </c>
      <c r="G84" s="248"/>
      <c r="H84" s="248" t="s">
        <v>1042</v>
      </c>
      <c r="I84" s="248">
        <v>100</v>
      </c>
      <c r="J84" s="248" t="s">
        <v>1043</v>
      </c>
      <c r="K84" s="248">
        <v>28301</v>
      </c>
      <c r="L84" s="248">
        <v>9</v>
      </c>
      <c r="M84" s="248"/>
      <c r="N84" s="248"/>
      <c r="O84" s="248" t="s">
        <v>147</v>
      </c>
      <c r="P84" s="248"/>
      <c r="Q84" s="232" t="s">
        <v>1007</v>
      </c>
    </row>
    <row r="85" spans="2:17" ht="13.5">
      <c r="B85" s="248" t="s">
        <v>326</v>
      </c>
      <c r="C85" s="248" t="str">
        <f>PHONETIC(B85)</f>
        <v>しろかーてんのしんぷるまど</v>
      </c>
      <c r="D85" s="248" t="s">
        <v>286</v>
      </c>
      <c r="E85" s="248" t="s">
        <v>786</v>
      </c>
      <c r="F85" s="248" t="s">
        <v>1042</v>
      </c>
      <c r="G85" s="248" t="s">
        <v>786</v>
      </c>
      <c r="H85" s="248" t="s">
        <v>1042</v>
      </c>
      <c r="I85" s="248" t="s">
        <v>786</v>
      </c>
      <c r="J85" s="248" t="s">
        <v>1043</v>
      </c>
      <c r="K85" s="248" t="s">
        <v>786</v>
      </c>
      <c r="L85" s="248" t="s">
        <v>786</v>
      </c>
      <c r="M85" s="248">
        <v>40</v>
      </c>
      <c r="N85" s="248" t="s">
        <v>786</v>
      </c>
      <c r="O85" s="248" t="s">
        <v>187</v>
      </c>
      <c r="P85" s="248"/>
      <c r="Q85" s="232" t="s">
        <v>1007</v>
      </c>
    </row>
    <row r="86" spans="2:17" ht="13.5">
      <c r="B86" s="241" t="s">
        <v>331</v>
      </c>
      <c r="C86" s="241" t="str">
        <f>PHONETIC(B86)</f>
        <v>しんぶん</v>
      </c>
      <c r="D86" s="241" t="s">
        <v>287</v>
      </c>
      <c r="E86" s="241" t="s">
        <v>786</v>
      </c>
      <c r="F86" s="241" t="s">
        <v>1042</v>
      </c>
      <c r="G86" s="241">
        <v>65</v>
      </c>
      <c r="H86" s="241" t="s">
        <v>1042</v>
      </c>
      <c r="I86" s="241">
        <v>25</v>
      </c>
      <c r="J86" s="241" t="s">
        <v>1043</v>
      </c>
      <c r="K86" s="241" t="s">
        <v>786</v>
      </c>
      <c r="L86" s="241" t="s">
        <v>786</v>
      </c>
      <c r="M86" s="241">
        <v>35</v>
      </c>
      <c r="N86" s="241" t="s">
        <v>786</v>
      </c>
      <c r="O86" s="241" t="s">
        <v>187</v>
      </c>
      <c r="P86" s="241"/>
      <c r="Q86" s="232" t="s">
        <v>1007</v>
      </c>
    </row>
    <row r="87" spans="2:17" ht="13.5">
      <c r="B87" s="241" t="s">
        <v>365</v>
      </c>
      <c r="C87" s="241" t="str">
        <f>PHONETIC(B87)</f>
        <v>すいはんき</v>
      </c>
      <c r="D87" s="241" t="s">
        <v>146</v>
      </c>
      <c r="E87" s="241" t="s">
        <v>786</v>
      </c>
      <c r="F87" s="241" t="s">
        <v>1042</v>
      </c>
      <c r="G87" s="241">
        <v>610</v>
      </c>
      <c r="H87" s="241" t="s">
        <v>1042</v>
      </c>
      <c r="I87" s="241">
        <v>180</v>
      </c>
      <c r="J87" s="241" t="s">
        <v>1043</v>
      </c>
      <c r="K87" s="241" t="s">
        <v>786</v>
      </c>
      <c r="L87" s="241" t="s">
        <v>786</v>
      </c>
      <c r="M87" s="241">
        <v>58</v>
      </c>
      <c r="N87" s="241" t="s">
        <v>786</v>
      </c>
      <c r="O87" s="241" t="s">
        <v>187</v>
      </c>
      <c r="P87" s="241"/>
      <c r="Q87" s="232" t="s">
        <v>1007</v>
      </c>
    </row>
    <row r="88" spans="2:17" ht="13.5">
      <c r="B88" s="12" t="s">
        <v>1216</v>
      </c>
      <c r="C88" s="12" t="str">
        <f>PHONETIC(B88)</f>
        <v>すずらん</v>
      </c>
      <c r="D88" s="12" t="s">
        <v>263</v>
      </c>
      <c r="E88" s="12" t="s">
        <v>786</v>
      </c>
      <c r="F88" s="12" t="s">
        <v>1042</v>
      </c>
      <c r="G88" s="12" t="s">
        <v>786</v>
      </c>
      <c r="H88" s="12" t="s">
        <v>1042</v>
      </c>
      <c r="I88" s="12">
        <v>300</v>
      </c>
      <c r="J88" s="12" t="s">
        <v>1043</v>
      </c>
      <c r="K88" s="12" t="s">
        <v>786</v>
      </c>
      <c r="L88" s="12" t="s">
        <v>786</v>
      </c>
      <c r="M88" s="12" t="s">
        <v>786</v>
      </c>
      <c r="N88" s="12"/>
      <c r="O88" s="12" t="s">
        <v>187</v>
      </c>
      <c r="P88" s="12"/>
      <c r="Q88" s="235"/>
    </row>
    <row r="89" spans="2:17" ht="13.5">
      <c r="B89" s="243" t="s">
        <v>340</v>
      </c>
      <c r="C89" s="243" t="str">
        <f>PHONETIC(B89)</f>
        <v>すとろべりーたると</v>
      </c>
      <c r="D89" s="243" t="s">
        <v>284</v>
      </c>
      <c r="E89" s="244" t="s">
        <v>371</v>
      </c>
      <c r="F89" s="243" t="s">
        <v>1042</v>
      </c>
      <c r="G89" s="243">
        <v>600</v>
      </c>
      <c r="H89" s="243" t="s">
        <v>1042</v>
      </c>
      <c r="I89" s="243">
        <v>1</v>
      </c>
      <c r="J89" s="243" t="s">
        <v>1043</v>
      </c>
      <c r="K89" s="243" t="s">
        <v>786</v>
      </c>
      <c r="L89" s="243" t="s">
        <v>786</v>
      </c>
      <c r="M89" s="243" t="s">
        <v>409</v>
      </c>
      <c r="N89" s="243">
        <v>97</v>
      </c>
      <c r="O89" s="243" t="s">
        <v>187</v>
      </c>
      <c r="P89" s="243"/>
      <c r="Q89" s="232" t="s">
        <v>1007</v>
      </c>
    </row>
    <row r="90" spans="2:17" ht="13.5">
      <c r="B90" s="243" t="s">
        <v>277</v>
      </c>
      <c r="C90" s="243" t="str">
        <f>PHONETIC(B90)</f>
        <v>すのーほわいとくりすますでらっくすけーき</v>
      </c>
      <c r="D90" s="243" t="s">
        <v>284</v>
      </c>
      <c r="E90" s="244" t="s">
        <v>371</v>
      </c>
      <c r="F90" s="243" t="s">
        <v>1042</v>
      </c>
      <c r="G90" s="243">
        <v>20000</v>
      </c>
      <c r="H90" s="243" t="s">
        <v>1042</v>
      </c>
      <c r="I90" s="243">
        <v>1000</v>
      </c>
      <c r="J90" s="243" t="s">
        <v>1043</v>
      </c>
      <c r="K90" s="243"/>
      <c r="L90" s="243"/>
      <c r="M90" s="243" t="s">
        <v>457</v>
      </c>
      <c r="N90" s="243">
        <v>750</v>
      </c>
      <c r="O90" s="243" t="s">
        <v>279</v>
      </c>
      <c r="P90" s="243" t="s">
        <v>280</v>
      </c>
      <c r="Q90" s="232" t="s">
        <v>1007</v>
      </c>
    </row>
    <row r="91" spans="2:17" ht="13.5">
      <c r="B91" s="241" t="s">
        <v>161</v>
      </c>
      <c r="C91" s="241" t="str">
        <f>PHONETIC(B91)</f>
        <v>せっちゃくざい</v>
      </c>
      <c r="D91" s="241" t="s">
        <v>146</v>
      </c>
      <c r="E91" s="241">
        <v>210</v>
      </c>
      <c r="F91" s="241" t="s">
        <v>1042</v>
      </c>
      <c r="G91" s="241"/>
      <c r="H91" s="241" t="s">
        <v>1042</v>
      </c>
      <c r="I91" s="241">
        <v>21</v>
      </c>
      <c r="J91" s="241" t="s">
        <v>1043</v>
      </c>
      <c r="K91" s="241">
        <v>27751</v>
      </c>
      <c r="L91" s="241">
        <v>9</v>
      </c>
      <c r="M91" s="241"/>
      <c r="N91" s="241"/>
      <c r="O91" s="241" t="s">
        <v>147</v>
      </c>
      <c r="P91" s="241"/>
      <c r="Q91" s="232" t="s">
        <v>1007</v>
      </c>
    </row>
    <row r="92" spans="2:17" ht="13.5">
      <c r="B92" s="241" t="s">
        <v>175</v>
      </c>
      <c r="C92" s="241" t="str">
        <f>PHONETIC(B92)</f>
        <v>せんたっき</v>
      </c>
      <c r="D92" s="241" t="s">
        <v>146</v>
      </c>
      <c r="E92" s="241"/>
      <c r="F92" s="241" t="s">
        <v>1042</v>
      </c>
      <c r="G92" s="241"/>
      <c r="H92" s="241" t="s">
        <v>1042</v>
      </c>
      <c r="I92" s="241"/>
      <c r="J92" s="241" t="s">
        <v>1043</v>
      </c>
      <c r="K92" s="241">
        <v>28301</v>
      </c>
      <c r="L92" s="241">
        <v>9</v>
      </c>
      <c r="M92" s="241"/>
      <c r="N92" s="241"/>
      <c r="O92" s="241" t="s">
        <v>147</v>
      </c>
      <c r="P92" s="241"/>
      <c r="Q92" s="232" t="s">
        <v>1007</v>
      </c>
    </row>
    <row r="93" spans="2:17" ht="13.5">
      <c r="B93" s="243" t="s">
        <v>300</v>
      </c>
      <c r="C93" s="243" t="str">
        <f>PHONETIC(B93)</f>
        <v>せんべい</v>
      </c>
      <c r="D93" s="243" t="s">
        <v>284</v>
      </c>
      <c r="E93" s="244" t="s">
        <v>371</v>
      </c>
      <c r="F93" s="243" t="s">
        <v>1042</v>
      </c>
      <c r="G93" s="243">
        <v>150</v>
      </c>
      <c r="H93" s="243" t="s">
        <v>1042</v>
      </c>
      <c r="I93" s="243">
        <v>1</v>
      </c>
      <c r="J93" s="243" t="s">
        <v>1043</v>
      </c>
      <c r="K93" s="243" t="s">
        <v>786</v>
      </c>
      <c r="L93" s="243" t="s">
        <v>786</v>
      </c>
      <c r="M93" s="243" t="s">
        <v>409</v>
      </c>
      <c r="N93" s="243">
        <v>57</v>
      </c>
      <c r="O93" s="243" t="s">
        <v>187</v>
      </c>
      <c r="P93" s="243"/>
      <c r="Q93" s="232" t="s">
        <v>1007</v>
      </c>
    </row>
    <row r="94" spans="2:17" ht="13.5">
      <c r="B94" s="241" t="s">
        <v>162</v>
      </c>
      <c r="C94" s="241" t="str">
        <f>PHONETIC(B94)</f>
        <v>ぞうのすべりだい</v>
      </c>
      <c r="D94" s="241" t="s">
        <v>146</v>
      </c>
      <c r="E94" s="241">
        <v>12600</v>
      </c>
      <c r="F94" s="241" t="s">
        <v>1042</v>
      </c>
      <c r="G94" s="241"/>
      <c r="H94" s="241" t="s">
        <v>1042</v>
      </c>
      <c r="I94" s="241">
        <v>480</v>
      </c>
      <c r="J94" s="241" t="s">
        <v>1043</v>
      </c>
      <c r="K94" s="241">
        <v>27751</v>
      </c>
      <c r="L94" s="241">
        <v>9</v>
      </c>
      <c r="M94" s="241"/>
      <c r="N94" s="241"/>
      <c r="O94" s="241" t="s">
        <v>148</v>
      </c>
      <c r="P94" s="241"/>
      <c r="Q94" s="232" t="s">
        <v>1007</v>
      </c>
    </row>
    <row r="95" spans="2:17" ht="13.5">
      <c r="B95" s="243" t="s">
        <v>339</v>
      </c>
      <c r="C95" s="243" t="str">
        <f>PHONETIC(B95)</f>
        <v>たいやき</v>
      </c>
      <c r="D95" s="243" t="s">
        <v>284</v>
      </c>
      <c r="E95" s="244" t="s">
        <v>371</v>
      </c>
      <c r="F95" s="243" t="s">
        <v>1042</v>
      </c>
      <c r="G95" s="243">
        <v>250</v>
      </c>
      <c r="H95" s="243" t="s">
        <v>1042</v>
      </c>
      <c r="I95" s="243">
        <v>1</v>
      </c>
      <c r="J95" s="243" t="s">
        <v>1043</v>
      </c>
      <c r="K95" s="243" t="s">
        <v>786</v>
      </c>
      <c r="L95" s="243" t="s">
        <v>786</v>
      </c>
      <c r="M95" s="243" t="s">
        <v>409</v>
      </c>
      <c r="N95" s="243">
        <v>67</v>
      </c>
      <c r="O95" s="243" t="s">
        <v>187</v>
      </c>
      <c r="P95" s="243"/>
      <c r="Q95" s="232" t="s">
        <v>1007</v>
      </c>
    </row>
    <row r="96" spans="2:17" ht="13.5">
      <c r="B96" s="240" t="s">
        <v>176</v>
      </c>
      <c r="C96" s="240" t="str">
        <f>PHONETIC(B96)</f>
        <v>だいりせきのゆか</v>
      </c>
      <c r="D96" s="240" t="s">
        <v>288</v>
      </c>
      <c r="E96" s="240">
        <v>27600</v>
      </c>
      <c r="F96" s="240" t="s">
        <v>1042</v>
      </c>
      <c r="G96" s="240"/>
      <c r="H96" s="240" t="s">
        <v>1042</v>
      </c>
      <c r="I96" s="240">
        <v>600</v>
      </c>
      <c r="J96" s="240" t="s">
        <v>1043</v>
      </c>
      <c r="K96" s="240">
        <v>28301</v>
      </c>
      <c r="L96" s="240">
        <v>9</v>
      </c>
      <c r="M96" s="240"/>
      <c r="N96" s="240"/>
      <c r="O96" s="240" t="s">
        <v>148</v>
      </c>
      <c r="P96" s="240"/>
      <c r="Q96" s="232" t="s">
        <v>1007</v>
      </c>
    </row>
    <row r="97" spans="2:17" ht="13.5">
      <c r="B97" s="240" t="s">
        <v>163</v>
      </c>
      <c r="C97" s="240" t="str">
        <f>PHONETIC(B97)</f>
        <v>たいるのゆか</v>
      </c>
      <c r="D97" s="240" t="s">
        <v>288</v>
      </c>
      <c r="E97" s="240">
        <v>2470</v>
      </c>
      <c r="F97" s="240" t="s">
        <v>1042</v>
      </c>
      <c r="G97" s="240">
        <v>617</v>
      </c>
      <c r="H97" s="240" t="s">
        <v>1042</v>
      </c>
      <c r="I97" s="240">
        <v>144</v>
      </c>
      <c r="J97" s="240" t="s">
        <v>1043</v>
      </c>
      <c r="K97" s="240">
        <v>27751</v>
      </c>
      <c r="L97" s="240">
        <v>9</v>
      </c>
      <c r="M97" s="240"/>
      <c r="N97" s="240"/>
      <c r="O97" s="240" t="s">
        <v>147</v>
      </c>
      <c r="P97" s="240"/>
      <c r="Q97" s="232" t="s">
        <v>1007</v>
      </c>
    </row>
    <row r="98" spans="2:17" ht="13.5">
      <c r="B98" s="241" t="s">
        <v>179</v>
      </c>
      <c r="C98" s="241" t="str">
        <f>PHONETIC(B98)</f>
        <v>だびでぞう</v>
      </c>
      <c r="D98" s="241" t="s">
        <v>146</v>
      </c>
      <c r="E98" s="241">
        <v>28000</v>
      </c>
      <c r="F98" s="241" t="s">
        <v>1042</v>
      </c>
      <c r="G98" s="241"/>
      <c r="H98" s="241" t="s">
        <v>1042</v>
      </c>
      <c r="I98" s="241">
        <v>700</v>
      </c>
      <c r="J98" s="241" t="s">
        <v>1043</v>
      </c>
      <c r="K98" s="241">
        <v>28301</v>
      </c>
      <c r="L98" s="241">
        <v>9</v>
      </c>
      <c r="M98" s="241"/>
      <c r="N98" s="241"/>
      <c r="O98" s="241" t="s">
        <v>148</v>
      </c>
      <c r="P98" s="241"/>
      <c r="Q98" s="232" t="s">
        <v>1007</v>
      </c>
    </row>
    <row r="99" spans="2:17" ht="13.5">
      <c r="B99" s="243" t="s">
        <v>357</v>
      </c>
      <c r="C99" s="243" t="str">
        <f>PHONETIC(B99)</f>
        <v>だんご</v>
      </c>
      <c r="D99" s="243" t="s">
        <v>284</v>
      </c>
      <c r="E99" s="244" t="s">
        <v>371</v>
      </c>
      <c r="F99" s="243" t="s">
        <v>1042</v>
      </c>
      <c r="G99" s="243">
        <v>200</v>
      </c>
      <c r="H99" s="243" t="s">
        <v>1042</v>
      </c>
      <c r="I99" s="243">
        <v>1</v>
      </c>
      <c r="J99" s="243" t="s">
        <v>1043</v>
      </c>
      <c r="K99" s="243" t="s">
        <v>786</v>
      </c>
      <c r="L99" s="243" t="s">
        <v>786</v>
      </c>
      <c r="M99" s="243">
        <v>42</v>
      </c>
      <c r="N99" s="243">
        <v>63</v>
      </c>
      <c r="O99" s="243" t="s">
        <v>187</v>
      </c>
      <c r="P99" s="243"/>
      <c r="Q99" s="232" t="s">
        <v>1007</v>
      </c>
    </row>
    <row r="100" spans="2:17" ht="13.5">
      <c r="B100" s="240" t="s">
        <v>318</v>
      </c>
      <c r="C100" s="240" t="str">
        <f>PHONETIC(B100)</f>
        <v>ちーくのゆか</v>
      </c>
      <c r="D100" s="240" t="s">
        <v>288</v>
      </c>
      <c r="E100" s="240">
        <v>30000</v>
      </c>
      <c r="F100" s="240" t="s">
        <v>1042</v>
      </c>
      <c r="G100" s="240"/>
      <c r="H100" s="240" t="s">
        <v>1042</v>
      </c>
      <c r="I100" s="240">
        <v>622</v>
      </c>
      <c r="J100" s="240" t="s">
        <v>1043</v>
      </c>
      <c r="K100" s="240"/>
      <c r="L100" s="240"/>
      <c r="M100" s="240"/>
      <c r="N100" s="240"/>
      <c r="O100" s="240" t="s">
        <v>148</v>
      </c>
      <c r="P100" s="240"/>
      <c r="Q100" s="232" t="s">
        <v>1007</v>
      </c>
    </row>
    <row r="101" spans="2:17" ht="13.5">
      <c r="B101" s="241" t="s">
        <v>309</v>
      </c>
      <c r="C101" s="241" t="str">
        <f>PHONETIC(B101)</f>
        <v>ちいさなくまのぬいぐるみ</v>
      </c>
      <c r="D101" s="241" t="s">
        <v>146</v>
      </c>
      <c r="E101" s="241" t="s">
        <v>786</v>
      </c>
      <c r="F101" s="241" t="s">
        <v>1042</v>
      </c>
      <c r="G101" s="241">
        <v>168</v>
      </c>
      <c r="H101" s="241" t="s">
        <v>1042</v>
      </c>
      <c r="I101" s="241">
        <v>60</v>
      </c>
      <c r="J101" s="241" t="s">
        <v>1043</v>
      </c>
      <c r="K101" s="241" t="s">
        <v>786</v>
      </c>
      <c r="L101" s="241" t="s">
        <v>786</v>
      </c>
      <c r="M101" s="241" t="s">
        <v>786</v>
      </c>
      <c r="N101" s="241" t="s">
        <v>786</v>
      </c>
      <c r="O101" s="241" t="s">
        <v>187</v>
      </c>
      <c r="P101" s="241"/>
      <c r="Q101" s="232" t="s">
        <v>1007</v>
      </c>
    </row>
    <row r="102" spans="2:17" ht="13.5">
      <c r="B102" s="243" t="s">
        <v>383</v>
      </c>
      <c r="C102" s="243" t="str">
        <f>PHONETIC(B102)</f>
        <v>ちーずけーき</v>
      </c>
      <c r="D102" s="243" t="s">
        <v>284</v>
      </c>
      <c r="E102" s="244" t="s">
        <v>371</v>
      </c>
      <c r="F102" s="243" t="s">
        <v>1042</v>
      </c>
      <c r="G102" s="243">
        <v>350</v>
      </c>
      <c r="H102" s="243" t="s">
        <v>1042</v>
      </c>
      <c r="I102" s="243">
        <v>1</v>
      </c>
      <c r="J102" s="243" t="s">
        <v>1043</v>
      </c>
      <c r="K102" s="243" t="s">
        <v>786</v>
      </c>
      <c r="L102" s="243" t="s">
        <v>786</v>
      </c>
      <c r="M102" s="243" t="s">
        <v>409</v>
      </c>
      <c r="N102" s="243">
        <v>70</v>
      </c>
      <c r="O102" s="243" t="s">
        <v>187</v>
      </c>
      <c r="P102" s="243"/>
      <c r="Q102" s="232" t="s">
        <v>1007</v>
      </c>
    </row>
    <row r="103" spans="2:17" ht="13.5">
      <c r="B103" s="241" t="s">
        <v>164</v>
      </c>
      <c r="C103" s="241" t="str">
        <f>PHONETIC(B103)</f>
        <v>ちくおんき</v>
      </c>
      <c r="D103" s="241" t="s">
        <v>146</v>
      </c>
      <c r="E103" s="241">
        <v>1600</v>
      </c>
      <c r="F103" s="241" t="s">
        <v>1042</v>
      </c>
      <c r="G103" s="241"/>
      <c r="H103" s="241" t="s">
        <v>1042</v>
      </c>
      <c r="I103" s="241">
        <v>128</v>
      </c>
      <c r="J103" s="241" t="s">
        <v>1043</v>
      </c>
      <c r="K103" s="241">
        <v>27751</v>
      </c>
      <c r="L103" s="241">
        <v>9</v>
      </c>
      <c r="M103" s="241"/>
      <c r="N103" s="241"/>
      <c r="O103" s="241" t="s">
        <v>147</v>
      </c>
      <c r="P103" s="241"/>
      <c r="Q103" s="232" t="s">
        <v>1007</v>
      </c>
    </row>
    <row r="104" spans="2:17" ht="13.5">
      <c r="B104" s="248" t="s">
        <v>396</v>
      </c>
      <c r="C104" s="248" t="str">
        <f>PHONETIC(B104)</f>
        <v>ちゃいろかーてんのしんぷるまど</v>
      </c>
      <c r="D104" s="248" t="s">
        <v>286</v>
      </c>
      <c r="E104" s="249" t="s">
        <v>786</v>
      </c>
      <c r="F104" s="248" t="s">
        <v>1042</v>
      </c>
      <c r="G104" s="248">
        <v>1200</v>
      </c>
      <c r="H104" s="248" t="s">
        <v>1042</v>
      </c>
      <c r="I104" s="248">
        <v>80</v>
      </c>
      <c r="J104" s="248" t="s">
        <v>1043</v>
      </c>
      <c r="K104" s="248" t="s">
        <v>786</v>
      </c>
      <c r="L104" s="248" t="s">
        <v>786</v>
      </c>
      <c r="M104" s="248" t="s">
        <v>786</v>
      </c>
      <c r="N104" s="248" t="s">
        <v>786</v>
      </c>
      <c r="O104" s="248" t="s">
        <v>187</v>
      </c>
      <c r="P104" s="248"/>
      <c r="Q104" s="232" t="s">
        <v>1007</v>
      </c>
    </row>
    <row r="105" spans="2:17" ht="13.5">
      <c r="B105" s="243" t="s">
        <v>736</v>
      </c>
      <c r="C105" s="243" t="str">
        <f>PHONETIC(B105)</f>
        <v>つきみのおそなえ</v>
      </c>
      <c r="D105" s="243" t="s">
        <v>284</v>
      </c>
      <c r="E105" s="243"/>
      <c r="F105" s="243" t="s">
        <v>1042</v>
      </c>
      <c r="G105" s="243">
        <v>300</v>
      </c>
      <c r="H105" s="243" t="s">
        <v>1042</v>
      </c>
      <c r="I105" s="243">
        <v>293</v>
      </c>
      <c r="J105" s="243" t="s">
        <v>1043</v>
      </c>
      <c r="K105" s="243"/>
      <c r="L105" s="243"/>
      <c r="M105" s="243"/>
      <c r="N105" s="243"/>
      <c r="O105" s="243"/>
      <c r="P105" s="243"/>
      <c r="Q105" s="232" t="s">
        <v>1007</v>
      </c>
    </row>
    <row r="106" spans="2:17" ht="13.5">
      <c r="B106" s="241" t="s">
        <v>165</v>
      </c>
      <c r="C106" s="241" t="str">
        <f>PHONETIC(B106)</f>
        <v>でんしれんじ</v>
      </c>
      <c r="D106" s="241" t="s">
        <v>146</v>
      </c>
      <c r="E106" s="241">
        <v>3130</v>
      </c>
      <c r="F106" s="241" t="s">
        <v>1042</v>
      </c>
      <c r="G106" s="241"/>
      <c r="H106" s="241" t="s">
        <v>1042</v>
      </c>
      <c r="I106" s="241">
        <v>218</v>
      </c>
      <c r="J106" s="241" t="s">
        <v>1043</v>
      </c>
      <c r="K106" s="241">
        <v>27751</v>
      </c>
      <c r="L106" s="241">
        <v>9</v>
      </c>
      <c r="M106" s="241"/>
      <c r="N106" s="241"/>
      <c r="O106" s="241" t="s">
        <v>147</v>
      </c>
      <c r="P106" s="241"/>
      <c r="Q106" s="232" t="s">
        <v>1007</v>
      </c>
    </row>
    <row r="107" spans="2:17" ht="13.5">
      <c r="B107" s="241" t="s">
        <v>308</v>
      </c>
      <c r="C107" s="241" t="str">
        <f>PHONETIC(B107)</f>
        <v>とらいあんぐる</v>
      </c>
      <c r="D107" s="241" t="s">
        <v>146</v>
      </c>
      <c r="E107" s="241" t="s">
        <v>786</v>
      </c>
      <c r="F107" s="241" t="s">
        <v>1042</v>
      </c>
      <c r="G107" s="241">
        <v>600</v>
      </c>
      <c r="H107" s="241" t="s">
        <v>1042</v>
      </c>
      <c r="I107" s="241">
        <v>50</v>
      </c>
      <c r="J107" s="241" t="s">
        <v>1043</v>
      </c>
      <c r="K107" s="241" t="s">
        <v>786</v>
      </c>
      <c r="L107" s="241" t="s">
        <v>786</v>
      </c>
      <c r="M107" s="241" t="s">
        <v>786</v>
      </c>
      <c r="N107" s="241" t="s">
        <v>786</v>
      </c>
      <c r="O107" s="241" t="s">
        <v>187</v>
      </c>
      <c r="P107" s="241"/>
      <c r="Q107" s="232" t="s">
        <v>1007</v>
      </c>
    </row>
    <row r="108" spans="2:17" ht="13.5">
      <c r="B108" s="241" t="s">
        <v>220</v>
      </c>
      <c r="C108" s="241" t="str">
        <f>PHONETIC(B108)</f>
        <v>にわとりのぬいぐるみ</v>
      </c>
      <c r="D108" s="241" t="s">
        <v>146</v>
      </c>
      <c r="E108" s="241">
        <v>8800</v>
      </c>
      <c r="F108" s="241" t="s">
        <v>1042</v>
      </c>
      <c r="G108" s="241"/>
      <c r="H108" s="241" t="s">
        <v>1042</v>
      </c>
      <c r="I108" s="241">
        <v>410</v>
      </c>
      <c r="J108" s="241" t="s">
        <v>1043</v>
      </c>
      <c r="K108" s="241">
        <v>28301</v>
      </c>
      <c r="L108" s="241">
        <v>9</v>
      </c>
      <c r="M108" s="241"/>
      <c r="N108" s="241"/>
      <c r="O108" s="241" t="s">
        <v>148</v>
      </c>
      <c r="P108" s="241"/>
      <c r="Q108" s="232" t="s">
        <v>1007</v>
      </c>
    </row>
    <row r="109" spans="2:17" ht="13.5">
      <c r="B109" s="241" t="s">
        <v>166</v>
      </c>
      <c r="C109" s="241" t="str">
        <f>PHONETIC(B109)</f>
        <v>ねこあしのばすたぶ</v>
      </c>
      <c r="D109" s="241" t="s">
        <v>146</v>
      </c>
      <c r="E109" s="241">
        <v>10000</v>
      </c>
      <c r="F109" s="241" t="s">
        <v>1042</v>
      </c>
      <c r="G109" s="241"/>
      <c r="H109" s="241" t="s">
        <v>1042</v>
      </c>
      <c r="I109" s="241">
        <v>450</v>
      </c>
      <c r="J109" s="241" t="s">
        <v>1043</v>
      </c>
      <c r="K109" s="241">
        <v>27751</v>
      </c>
      <c r="L109" s="241">
        <v>9</v>
      </c>
      <c r="M109" s="241"/>
      <c r="N109" s="241"/>
      <c r="O109" s="241" t="s">
        <v>148</v>
      </c>
      <c r="P109" s="241"/>
      <c r="Q109" s="232" t="s">
        <v>1007</v>
      </c>
    </row>
    <row r="110" spans="2:17" ht="13.5">
      <c r="B110" s="241" t="s">
        <v>283</v>
      </c>
      <c r="C110" s="241" t="str">
        <f>PHONETIC(B110)</f>
        <v>ねこそふぁ</v>
      </c>
      <c r="D110" s="241" t="s">
        <v>146</v>
      </c>
      <c r="E110" s="241"/>
      <c r="F110" s="241" t="s">
        <v>1042</v>
      </c>
      <c r="G110" s="241">
        <v>2750</v>
      </c>
      <c r="H110" s="241" t="s">
        <v>1042</v>
      </c>
      <c r="I110" s="241"/>
      <c r="J110" s="241" t="s">
        <v>1043</v>
      </c>
      <c r="K110" s="241"/>
      <c r="L110" s="241"/>
      <c r="M110" s="241"/>
      <c r="N110" s="241"/>
      <c r="O110" s="241"/>
      <c r="P110" s="241"/>
      <c r="Q110" s="232" t="s">
        <v>1007</v>
      </c>
    </row>
    <row r="111" spans="2:17" ht="13.5">
      <c r="B111" s="243" t="s">
        <v>1408</v>
      </c>
      <c r="C111" s="243" t="str">
        <f>PHONETIC(B111)</f>
        <v>ばーすでーけーき</v>
      </c>
      <c r="D111" s="243" t="s">
        <v>284</v>
      </c>
      <c r="E111" s="244" t="s">
        <v>371</v>
      </c>
      <c r="F111" s="243" t="s">
        <v>1042</v>
      </c>
      <c r="G111" s="243"/>
      <c r="H111" s="243" t="s">
        <v>1042</v>
      </c>
      <c r="I111" s="243"/>
      <c r="J111" s="243" t="s">
        <v>1043</v>
      </c>
      <c r="K111" s="243" t="s">
        <v>786</v>
      </c>
      <c r="L111" s="243" t="s">
        <v>786</v>
      </c>
      <c r="M111" s="243">
        <v>95</v>
      </c>
      <c r="N111" s="243"/>
      <c r="O111" s="243" t="s">
        <v>187</v>
      </c>
      <c r="P111" s="243" t="s">
        <v>1409</v>
      </c>
      <c r="Q111" s="232"/>
    </row>
    <row r="112" spans="2:17" ht="13.5">
      <c r="B112" s="241" t="s">
        <v>267</v>
      </c>
      <c r="C112" s="241" t="str">
        <f>PHONETIC(B112)</f>
        <v>ぱすてるまりーそふぁ</v>
      </c>
      <c r="D112" s="241" t="s">
        <v>146</v>
      </c>
      <c r="E112" s="241"/>
      <c r="F112" s="241" t="s">
        <v>1042</v>
      </c>
      <c r="G112" s="241">
        <v>10750</v>
      </c>
      <c r="H112" s="241" t="s">
        <v>1042</v>
      </c>
      <c r="I112" s="241">
        <v>740</v>
      </c>
      <c r="J112" s="241" t="s">
        <v>1043</v>
      </c>
      <c r="K112" s="241"/>
      <c r="L112" s="241"/>
      <c r="M112" s="241"/>
      <c r="N112" s="241"/>
      <c r="O112" s="241" t="s">
        <v>147</v>
      </c>
      <c r="P112" s="241"/>
      <c r="Q112" s="232" t="s">
        <v>1007</v>
      </c>
    </row>
    <row r="113" spans="2:17" ht="13.5">
      <c r="B113" s="241" t="s">
        <v>271</v>
      </c>
      <c r="C113" s="241" t="str">
        <f>PHONETIC(B113)</f>
        <v>ぱすてるまりーちぇすと</v>
      </c>
      <c r="D113" s="241" t="s">
        <v>146</v>
      </c>
      <c r="E113" s="241"/>
      <c r="F113" s="241" t="s">
        <v>1042</v>
      </c>
      <c r="G113" s="241">
        <v>10750</v>
      </c>
      <c r="H113" s="241" t="s">
        <v>1042</v>
      </c>
      <c r="I113" s="241">
        <v>741</v>
      </c>
      <c r="J113" s="241" t="s">
        <v>1043</v>
      </c>
      <c r="K113" s="241"/>
      <c r="L113" s="241"/>
      <c r="M113" s="241"/>
      <c r="N113" s="241"/>
      <c r="O113" s="241" t="s">
        <v>147</v>
      </c>
      <c r="P113" s="241"/>
      <c r="Q113" s="232" t="s">
        <v>1007</v>
      </c>
    </row>
    <row r="114" spans="2:17" ht="13.5">
      <c r="B114" s="241" t="s">
        <v>638</v>
      </c>
      <c r="C114" s="241" t="str">
        <f>PHONETIC(B114)</f>
        <v>ぱそこん</v>
      </c>
      <c r="D114" s="241" t="s">
        <v>287</v>
      </c>
      <c r="E114" s="241" t="s">
        <v>786</v>
      </c>
      <c r="F114" s="241" t="s">
        <v>1042</v>
      </c>
      <c r="G114" s="241" t="s">
        <v>786</v>
      </c>
      <c r="H114" s="241" t="s">
        <v>1042</v>
      </c>
      <c r="I114" s="241" t="s">
        <v>786</v>
      </c>
      <c r="J114" s="241" t="s">
        <v>1043</v>
      </c>
      <c r="K114" s="241" t="s">
        <v>786</v>
      </c>
      <c r="L114" s="241" t="s">
        <v>786</v>
      </c>
      <c r="M114" s="241">
        <v>63</v>
      </c>
      <c r="N114" s="241" t="s">
        <v>786</v>
      </c>
      <c r="O114" s="241" t="s">
        <v>187</v>
      </c>
      <c r="P114" s="242"/>
      <c r="Q114" s="232" t="s">
        <v>1007</v>
      </c>
    </row>
    <row r="115" spans="2:17" ht="13.5">
      <c r="B115" s="241" t="s">
        <v>167</v>
      </c>
      <c r="C115" s="241" t="str">
        <f>PHONETIC(B115)</f>
        <v>ばらのはなたば</v>
      </c>
      <c r="D115" s="241" t="s">
        <v>146</v>
      </c>
      <c r="E115" s="241" t="s">
        <v>114</v>
      </c>
      <c r="F115" s="241" t="s">
        <v>1042</v>
      </c>
      <c r="G115" s="241">
        <v>3000</v>
      </c>
      <c r="H115" s="241" t="s">
        <v>1042</v>
      </c>
      <c r="I115" s="241">
        <v>550</v>
      </c>
      <c r="J115" s="241" t="s">
        <v>1043</v>
      </c>
      <c r="K115" s="241">
        <v>27751</v>
      </c>
      <c r="L115" s="241">
        <v>9</v>
      </c>
      <c r="M115" s="241"/>
      <c r="N115" s="241"/>
      <c r="O115" s="241" t="s">
        <v>260</v>
      </c>
      <c r="P115" s="241" t="s">
        <v>143</v>
      </c>
      <c r="Q115" s="232" t="s">
        <v>1007</v>
      </c>
    </row>
    <row r="116" spans="2:17" ht="13.5">
      <c r="B116" s="245" t="s">
        <v>221</v>
      </c>
      <c r="C116" s="245" t="str">
        <f>PHONETIC(B116)</f>
        <v>ぱるてのんのかべ</v>
      </c>
      <c r="D116" s="245" t="s">
        <v>285</v>
      </c>
      <c r="E116" s="245">
        <v>28550</v>
      </c>
      <c r="F116" s="245" t="s">
        <v>1042</v>
      </c>
      <c r="G116" s="245"/>
      <c r="H116" s="245" t="s">
        <v>1042</v>
      </c>
      <c r="I116" s="245">
        <v>600</v>
      </c>
      <c r="J116" s="245" t="s">
        <v>1043</v>
      </c>
      <c r="K116" s="245">
        <v>27751</v>
      </c>
      <c r="L116" s="245">
        <v>9</v>
      </c>
      <c r="M116" s="245"/>
      <c r="N116" s="245"/>
      <c r="O116" s="245" t="s">
        <v>148</v>
      </c>
      <c r="P116" s="245"/>
      <c r="Q116" s="232" t="s">
        <v>1007</v>
      </c>
    </row>
    <row r="117" spans="2:17" ht="13.5">
      <c r="B117" s="248" t="s">
        <v>265</v>
      </c>
      <c r="C117" s="248" t="str">
        <f>PHONETIC(B117)</f>
        <v>ぴんくかーてんのこうしまど</v>
      </c>
      <c r="D117" s="248" t="s">
        <v>286</v>
      </c>
      <c r="E117" s="248" t="s">
        <v>786</v>
      </c>
      <c r="F117" s="248" t="s">
        <v>1042</v>
      </c>
      <c r="G117" s="248">
        <v>1450</v>
      </c>
      <c r="H117" s="248" t="s">
        <v>1042</v>
      </c>
      <c r="I117" s="248">
        <v>100</v>
      </c>
      <c r="J117" s="248" t="s">
        <v>1043</v>
      </c>
      <c r="K117" s="248" t="s">
        <v>786</v>
      </c>
      <c r="L117" s="248" t="s">
        <v>786</v>
      </c>
      <c r="M117" s="248">
        <v>50</v>
      </c>
      <c r="N117" s="248" t="s">
        <v>786</v>
      </c>
      <c r="O117" s="248" t="s">
        <v>187</v>
      </c>
      <c r="P117" s="248"/>
      <c r="Q117" s="232" t="s">
        <v>1007</v>
      </c>
    </row>
    <row r="118" spans="2:17" ht="13.5">
      <c r="B118" s="245" t="s">
        <v>362</v>
      </c>
      <c r="C118" s="245" t="str">
        <f>PHONETIC(B118)</f>
        <v>ぴんくすとらいぷのかべ</v>
      </c>
      <c r="D118" s="245" t="s">
        <v>285</v>
      </c>
      <c r="E118" s="245" t="s">
        <v>786</v>
      </c>
      <c r="F118" s="245" t="s">
        <v>1042</v>
      </c>
      <c r="G118" s="245">
        <v>618</v>
      </c>
      <c r="H118" s="245" t="s">
        <v>1042</v>
      </c>
      <c r="I118" s="245">
        <v>144</v>
      </c>
      <c r="J118" s="245" t="s">
        <v>1043</v>
      </c>
      <c r="K118" s="245" t="s">
        <v>786</v>
      </c>
      <c r="L118" s="245" t="s">
        <v>786</v>
      </c>
      <c r="M118" s="245">
        <v>44</v>
      </c>
      <c r="N118" s="245" t="s">
        <v>786</v>
      </c>
      <c r="O118" s="245" t="s">
        <v>187</v>
      </c>
      <c r="P118" s="245"/>
      <c r="Q118" s="232" t="s">
        <v>1007</v>
      </c>
    </row>
    <row r="119" spans="2:17" ht="13.5">
      <c r="B119" s="240" t="s">
        <v>352</v>
      </c>
      <c r="C119" s="240" t="str">
        <f>PHONETIC(B119)</f>
        <v>ぴんくたいるのゆか</v>
      </c>
      <c r="D119" s="240" t="s">
        <v>288</v>
      </c>
      <c r="E119" s="240" t="s">
        <v>786</v>
      </c>
      <c r="F119" s="240" t="s">
        <v>1042</v>
      </c>
      <c r="G119" s="240">
        <v>642</v>
      </c>
      <c r="H119" s="240" t="s">
        <v>1042</v>
      </c>
      <c r="I119" s="240">
        <v>148</v>
      </c>
      <c r="J119" s="240" t="s">
        <v>1043</v>
      </c>
      <c r="K119" s="240" t="s">
        <v>786</v>
      </c>
      <c r="L119" s="240" t="s">
        <v>786</v>
      </c>
      <c r="M119" s="240">
        <v>42</v>
      </c>
      <c r="N119" s="240" t="s">
        <v>786</v>
      </c>
      <c r="O119" s="240" t="s">
        <v>187</v>
      </c>
      <c r="P119" s="240"/>
      <c r="Q119" s="232" t="s">
        <v>1007</v>
      </c>
    </row>
    <row r="120" spans="2:17" ht="13.5">
      <c r="B120" s="245" t="s">
        <v>222</v>
      </c>
      <c r="C120" s="245" t="str">
        <f>PHONETIC(B120)</f>
        <v>ぴんくちぇっくのかべ</v>
      </c>
      <c r="D120" s="245" t="s">
        <v>285</v>
      </c>
      <c r="E120" s="245" t="s">
        <v>786</v>
      </c>
      <c r="F120" s="245" t="s">
        <v>1042</v>
      </c>
      <c r="G120" s="245">
        <v>868</v>
      </c>
      <c r="H120" s="245" t="s">
        <v>1042</v>
      </c>
      <c r="I120" s="245">
        <v>182</v>
      </c>
      <c r="J120" s="245" t="s">
        <v>1043</v>
      </c>
      <c r="K120" s="245" t="s">
        <v>786</v>
      </c>
      <c r="L120" s="245" t="s">
        <v>786</v>
      </c>
      <c r="M120" s="245">
        <v>43</v>
      </c>
      <c r="N120" s="245" t="s">
        <v>786</v>
      </c>
      <c r="O120" s="245" t="s">
        <v>187</v>
      </c>
      <c r="P120" s="245"/>
      <c r="Q120" s="232" t="s">
        <v>1007</v>
      </c>
    </row>
    <row r="121" spans="2:17" ht="13.5">
      <c r="B121" s="240" t="s">
        <v>305</v>
      </c>
      <c r="C121" s="240" t="str">
        <f>PHONETIC(B121)</f>
        <v>ぴんくなまるじゅうたん</v>
      </c>
      <c r="D121" s="240" t="s">
        <v>288</v>
      </c>
      <c r="E121" s="240"/>
      <c r="F121" s="240" t="s">
        <v>1042</v>
      </c>
      <c r="G121" s="240">
        <v>992</v>
      </c>
      <c r="H121" s="240" t="s">
        <v>1042</v>
      </c>
      <c r="I121" s="240">
        <v>199</v>
      </c>
      <c r="J121" s="240" t="s">
        <v>1043</v>
      </c>
      <c r="K121" s="240"/>
      <c r="L121" s="240"/>
      <c r="M121" s="240"/>
      <c r="N121" s="240"/>
      <c r="O121" s="240"/>
      <c r="P121" s="240"/>
      <c r="Q121" s="232" t="s">
        <v>1007</v>
      </c>
    </row>
    <row r="122" spans="2:17" ht="13.5">
      <c r="B122" s="12" t="s">
        <v>307</v>
      </c>
      <c r="C122" s="12" t="str">
        <f>PHONETIC(B122)</f>
        <v>ぴんくのこすもす</v>
      </c>
      <c r="D122" s="12" t="s">
        <v>263</v>
      </c>
      <c r="E122" s="12" t="s">
        <v>786</v>
      </c>
      <c r="F122" s="12" t="s">
        <v>1042</v>
      </c>
      <c r="G122" s="12">
        <v>400</v>
      </c>
      <c r="H122" s="12" t="s">
        <v>1042</v>
      </c>
      <c r="I122" s="12">
        <v>200</v>
      </c>
      <c r="J122" s="12" t="s">
        <v>1043</v>
      </c>
      <c r="K122" s="12" t="s">
        <v>786</v>
      </c>
      <c r="L122" s="12" t="s">
        <v>786</v>
      </c>
      <c r="M122" s="12" t="s">
        <v>786</v>
      </c>
      <c r="N122" s="12"/>
      <c r="O122" s="12" t="s">
        <v>187</v>
      </c>
      <c r="P122" s="12"/>
      <c r="Q122" s="232" t="s">
        <v>1007</v>
      </c>
    </row>
    <row r="123" spans="2:17" ht="13.5">
      <c r="B123" s="12" t="s">
        <v>379</v>
      </c>
      <c r="C123" s="12" t="str">
        <f>PHONETIC(B123)</f>
        <v>ぴんくのしくらめん</v>
      </c>
      <c r="D123" s="12" t="s">
        <v>263</v>
      </c>
      <c r="E123" s="12" t="s">
        <v>786</v>
      </c>
      <c r="F123" s="12" t="s">
        <v>1042</v>
      </c>
      <c r="G123" s="12">
        <v>200</v>
      </c>
      <c r="H123" s="12" t="s">
        <v>1042</v>
      </c>
      <c r="I123" s="12">
        <v>100</v>
      </c>
      <c r="J123" s="12" t="s">
        <v>1043</v>
      </c>
      <c r="K123" s="12" t="s">
        <v>786</v>
      </c>
      <c r="L123" s="12" t="s">
        <v>786</v>
      </c>
      <c r="M123" s="12" t="s">
        <v>786</v>
      </c>
      <c r="N123" s="12"/>
      <c r="O123" s="12" t="s">
        <v>187</v>
      </c>
      <c r="P123" s="12"/>
      <c r="Q123" s="232" t="s">
        <v>1007</v>
      </c>
    </row>
    <row r="124" spans="2:17" ht="13.5">
      <c r="B124" s="12" t="s">
        <v>223</v>
      </c>
      <c r="C124" s="12" t="str">
        <f>PHONETIC(B124)</f>
        <v>ぴんくのちゅーりっぷ</v>
      </c>
      <c r="D124" s="12" t="s">
        <v>263</v>
      </c>
      <c r="E124" s="12" t="s">
        <v>786</v>
      </c>
      <c r="F124" s="12" t="s">
        <v>1042</v>
      </c>
      <c r="G124" s="12">
        <v>490</v>
      </c>
      <c r="H124" s="12" t="s">
        <v>1042</v>
      </c>
      <c r="I124" s="12">
        <v>200</v>
      </c>
      <c r="J124" s="12" t="s">
        <v>1043</v>
      </c>
      <c r="K124" s="12" t="s">
        <v>786</v>
      </c>
      <c r="L124" s="12" t="s">
        <v>786</v>
      </c>
      <c r="M124" s="12">
        <v>50</v>
      </c>
      <c r="N124" s="12"/>
      <c r="O124" s="12" t="s">
        <v>187</v>
      </c>
      <c r="P124" s="12"/>
      <c r="Q124" s="232" t="s">
        <v>1007</v>
      </c>
    </row>
    <row r="125" spans="2:17" ht="13.5">
      <c r="B125" s="12" t="s">
        <v>377</v>
      </c>
      <c r="C125" s="12" t="str">
        <f>PHONETIC(B125)</f>
        <v>ぴんくのつきみそう</v>
      </c>
      <c r="D125" s="12" t="s">
        <v>263</v>
      </c>
      <c r="E125" s="12" t="s">
        <v>786</v>
      </c>
      <c r="F125" s="12" t="s">
        <v>1042</v>
      </c>
      <c r="G125" s="12">
        <v>400</v>
      </c>
      <c r="H125" s="12" t="s">
        <v>1042</v>
      </c>
      <c r="I125" s="12">
        <v>200</v>
      </c>
      <c r="J125" s="12" t="s">
        <v>1043</v>
      </c>
      <c r="K125" s="12" t="s">
        <v>786</v>
      </c>
      <c r="L125" s="12" t="s">
        <v>786</v>
      </c>
      <c r="M125" s="12" t="s">
        <v>786</v>
      </c>
      <c r="N125" s="12"/>
      <c r="O125" s="12" t="s">
        <v>187</v>
      </c>
      <c r="P125" s="12"/>
      <c r="Q125" s="232" t="s">
        <v>1007</v>
      </c>
    </row>
    <row r="126" spans="2:17" ht="13.5">
      <c r="B126" s="12" t="s">
        <v>387</v>
      </c>
      <c r="C126" s="12" t="str">
        <f>PHONETIC(B126)</f>
        <v>ぴんくのまーがれっと</v>
      </c>
      <c r="D126" s="12" t="s">
        <v>263</v>
      </c>
      <c r="E126" s="12" t="s">
        <v>786</v>
      </c>
      <c r="F126" s="12" t="s">
        <v>1042</v>
      </c>
      <c r="G126" s="12">
        <v>490</v>
      </c>
      <c r="H126" s="12" t="s">
        <v>1042</v>
      </c>
      <c r="I126" s="12">
        <v>300</v>
      </c>
      <c r="J126" s="12" t="s">
        <v>1043</v>
      </c>
      <c r="K126" s="12" t="s">
        <v>786</v>
      </c>
      <c r="L126" s="12" t="s">
        <v>786</v>
      </c>
      <c r="M126" s="12" t="s">
        <v>786</v>
      </c>
      <c r="N126" s="12"/>
      <c r="O126" s="12" t="s">
        <v>187</v>
      </c>
      <c r="P126" s="12"/>
      <c r="Q126" s="232" t="s">
        <v>1007</v>
      </c>
    </row>
    <row r="127" spans="2:17" ht="13.5">
      <c r="B127" s="245" t="s">
        <v>393</v>
      </c>
      <c r="C127" s="245" t="str">
        <f>PHONETIC(B127)</f>
        <v>ぴんくぼーだーのかべ</v>
      </c>
      <c r="D127" s="245" t="s">
        <v>113</v>
      </c>
      <c r="E127" s="245"/>
      <c r="F127" s="245" t="s">
        <v>1042</v>
      </c>
      <c r="G127" s="245"/>
      <c r="H127" s="245" t="s">
        <v>1042</v>
      </c>
      <c r="I127" s="245">
        <v>136</v>
      </c>
      <c r="J127" s="245" t="s">
        <v>1043</v>
      </c>
      <c r="K127" s="245"/>
      <c r="L127" s="245"/>
      <c r="M127" s="245"/>
      <c r="N127" s="245"/>
      <c r="O127" s="245"/>
      <c r="P127" s="245"/>
      <c r="Q127" s="232" t="s">
        <v>1007</v>
      </c>
    </row>
    <row r="128" spans="2:17" ht="13.5">
      <c r="B128" s="241" t="s">
        <v>224</v>
      </c>
      <c r="C128" s="241" t="str">
        <f>PHONETIC(B128)</f>
        <v>ふぁんしーぼっくす</v>
      </c>
      <c r="D128" s="241" t="s">
        <v>146</v>
      </c>
      <c r="E128" s="241">
        <v>6500</v>
      </c>
      <c r="F128" s="241" t="s">
        <v>1042</v>
      </c>
      <c r="G128" s="241"/>
      <c r="H128" s="241" t="s">
        <v>1042</v>
      </c>
      <c r="I128" s="241">
        <v>350</v>
      </c>
      <c r="J128" s="241" t="s">
        <v>1043</v>
      </c>
      <c r="K128" s="241">
        <v>27751</v>
      </c>
      <c r="L128" s="241">
        <v>9</v>
      </c>
      <c r="M128" s="241"/>
      <c r="N128" s="241"/>
      <c r="O128" s="241" t="s">
        <v>147</v>
      </c>
      <c r="P128" s="241"/>
      <c r="Q128" s="232" t="s">
        <v>1007</v>
      </c>
    </row>
    <row r="129" spans="2:17" ht="13.5">
      <c r="B129" s="247" t="s">
        <v>315</v>
      </c>
      <c r="C129" s="247" t="str">
        <f>PHONETIC(B129)</f>
        <v>ふじのめいが</v>
      </c>
      <c r="D129" s="247" t="s">
        <v>316</v>
      </c>
      <c r="E129" s="247"/>
      <c r="F129" s="247" t="s">
        <v>1042</v>
      </c>
      <c r="G129" s="247"/>
      <c r="H129" s="247" t="s">
        <v>1042</v>
      </c>
      <c r="I129" s="247">
        <v>600</v>
      </c>
      <c r="J129" s="247" t="s">
        <v>1043</v>
      </c>
      <c r="K129" s="247"/>
      <c r="L129" s="247"/>
      <c r="M129" s="247"/>
      <c r="N129" s="247"/>
      <c r="O129" s="247" t="s">
        <v>317</v>
      </c>
      <c r="P129" s="247"/>
      <c r="Q129" s="232" t="s">
        <v>1007</v>
      </c>
    </row>
    <row r="130" spans="2:17" ht="13.5">
      <c r="B130" s="241" t="s">
        <v>319</v>
      </c>
      <c r="C130" s="241" t="str">
        <f>PHONETIC(B130)</f>
        <v>ぶらっでぃまりーさいどてーぶる</v>
      </c>
      <c r="D130" s="241" t="s">
        <v>146</v>
      </c>
      <c r="E130" s="241">
        <v>40000</v>
      </c>
      <c r="F130" s="241" t="s">
        <v>1042</v>
      </c>
      <c r="G130" s="241"/>
      <c r="H130" s="241" t="s">
        <v>1042</v>
      </c>
      <c r="I130" s="241">
        <v>735</v>
      </c>
      <c r="J130" s="241" t="s">
        <v>1043</v>
      </c>
      <c r="K130" s="241"/>
      <c r="L130" s="241"/>
      <c r="M130" s="241"/>
      <c r="N130" s="241"/>
      <c r="O130" s="241" t="s">
        <v>148</v>
      </c>
      <c r="P130" s="241"/>
      <c r="Q130" s="232" t="s">
        <v>1007</v>
      </c>
    </row>
    <row r="131" spans="2:17" ht="13.5">
      <c r="B131" s="241" t="s">
        <v>320</v>
      </c>
      <c r="C131" s="241" t="str">
        <f>PHONETIC(B131)</f>
        <v>ぶらっでぃまりーちぇあL</v>
      </c>
      <c r="D131" s="241" t="s">
        <v>146</v>
      </c>
      <c r="E131" s="241">
        <v>37000</v>
      </c>
      <c r="F131" s="241" t="s">
        <v>1042</v>
      </c>
      <c r="G131" s="241"/>
      <c r="H131" s="241" t="s">
        <v>1042</v>
      </c>
      <c r="I131" s="241">
        <v>727</v>
      </c>
      <c r="J131" s="241" t="s">
        <v>1043</v>
      </c>
      <c r="K131" s="241"/>
      <c r="L131" s="241"/>
      <c r="M131" s="241"/>
      <c r="N131" s="241"/>
      <c r="O131" s="241" t="s">
        <v>148</v>
      </c>
      <c r="P131" s="241"/>
      <c r="Q131" s="232" t="s">
        <v>1007</v>
      </c>
    </row>
    <row r="132" spans="2:17" ht="13.5">
      <c r="B132" s="241" t="s">
        <v>270</v>
      </c>
      <c r="C132" s="241" t="str">
        <f>PHONETIC(B132)</f>
        <v>ぶらっでぃまりーちぇすと</v>
      </c>
      <c r="D132" s="241" t="s">
        <v>146</v>
      </c>
      <c r="E132" s="241"/>
      <c r="F132" s="241" t="s">
        <v>1042</v>
      </c>
      <c r="G132" s="241">
        <v>10000</v>
      </c>
      <c r="H132" s="241" t="s">
        <v>1042</v>
      </c>
      <c r="I132" s="241">
        <v>736</v>
      </c>
      <c r="J132" s="241" t="s">
        <v>1043</v>
      </c>
      <c r="K132" s="241"/>
      <c r="L132" s="241"/>
      <c r="M132" s="241"/>
      <c r="N132" s="241"/>
      <c r="O132" s="241" t="s">
        <v>147</v>
      </c>
      <c r="P132" s="241"/>
      <c r="Q132" s="232" t="s">
        <v>1007</v>
      </c>
    </row>
    <row r="133" spans="2:17" ht="13.5">
      <c r="B133" s="241" t="s">
        <v>264</v>
      </c>
      <c r="C133" s="241" t="str">
        <f>PHONETIC(B133)</f>
        <v>ぶらっでぃまりーどれっさー</v>
      </c>
      <c r="D133" s="241" t="s">
        <v>146</v>
      </c>
      <c r="E133" s="241"/>
      <c r="F133" s="241" t="s">
        <v>1042</v>
      </c>
      <c r="G133" s="241">
        <v>11500</v>
      </c>
      <c r="H133" s="241" t="s">
        <v>1042</v>
      </c>
      <c r="I133" s="241">
        <v>758</v>
      </c>
      <c r="J133" s="241" t="s">
        <v>1043</v>
      </c>
      <c r="K133" s="241"/>
      <c r="L133" s="241"/>
      <c r="M133" s="241"/>
      <c r="N133" s="241"/>
      <c r="O133" s="241" t="s">
        <v>147</v>
      </c>
      <c r="P133" s="241"/>
      <c r="Q133" s="232" t="s">
        <v>1007</v>
      </c>
    </row>
    <row r="134" spans="2:17" ht="13.5">
      <c r="B134" s="243" t="s">
        <v>310</v>
      </c>
      <c r="C134" s="243" t="str">
        <f>PHONETIC(B134)</f>
        <v>ぷりん</v>
      </c>
      <c r="D134" s="243" t="s">
        <v>284</v>
      </c>
      <c r="E134" s="244" t="s">
        <v>371</v>
      </c>
      <c r="F134" s="243" t="s">
        <v>1042</v>
      </c>
      <c r="G134" s="243">
        <v>375</v>
      </c>
      <c r="H134" s="243" t="s">
        <v>1042</v>
      </c>
      <c r="I134" s="243">
        <v>1</v>
      </c>
      <c r="J134" s="243" t="s">
        <v>1043</v>
      </c>
      <c r="K134" s="243" t="s">
        <v>786</v>
      </c>
      <c r="L134" s="243" t="s">
        <v>786</v>
      </c>
      <c r="M134" s="243" t="s">
        <v>409</v>
      </c>
      <c r="N134" s="243">
        <v>73</v>
      </c>
      <c r="O134" s="243" t="s">
        <v>187</v>
      </c>
      <c r="P134" s="243"/>
      <c r="Q134" s="232" t="s">
        <v>1007</v>
      </c>
    </row>
    <row r="135" spans="2:17" ht="13.5">
      <c r="B135" s="240" t="s">
        <v>297</v>
      </c>
      <c r="C135" s="240" t="str">
        <f>PHONETIC(B135)</f>
        <v>ふろーりんぐのゆか</v>
      </c>
      <c r="D135" s="240" t="s">
        <v>288</v>
      </c>
      <c r="E135" s="240" t="s">
        <v>786</v>
      </c>
      <c r="F135" s="240" t="s">
        <v>1042</v>
      </c>
      <c r="G135" s="240">
        <v>617</v>
      </c>
      <c r="H135" s="240" t="s">
        <v>1042</v>
      </c>
      <c r="I135" s="240">
        <v>144</v>
      </c>
      <c r="J135" s="240" t="s">
        <v>1043</v>
      </c>
      <c r="K135" s="240" t="s">
        <v>786</v>
      </c>
      <c r="L135" s="240" t="s">
        <v>786</v>
      </c>
      <c r="M135" s="240" t="s">
        <v>786</v>
      </c>
      <c r="N135" s="240" t="s">
        <v>786</v>
      </c>
      <c r="O135" s="240" t="s">
        <v>187</v>
      </c>
      <c r="P135" s="240"/>
      <c r="Q135" s="232" t="s">
        <v>1007</v>
      </c>
    </row>
    <row r="136" spans="2:17" ht="13.5">
      <c r="B136" s="245" t="s">
        <v>1372</v>
      </c>
      <c r="C136" s="245" t="str">
        <f>PHONETIC(B136)</f>
        <v>ぶろっくのかべ</v>
      </c>
      <c r="D136" s="245" t="s">
        <v>285</v>
      </c>
      <c r="E136" s="245" t="s">
        <v>786</v>
      </c>
      <c r="F136" s="245" t="s">
        <v>1042</v>
      </c>
      <c r="G136" s="245">
        <v>535</v>
      </c>
      <c r="H136" s="245" t="s">
        <v>1042</v>
      </c>
      <c r="I136" s="245" t="s">
        <v>786</v>
      </c>
      <c r="J136" s="245" t="s">
        <v>1043</v>
      </c>
      <c r="K136" s="245" t="s">
        <v>786</v>
      </c>
      <c r="L136" s="245" t="s">
        <v>786</v>
      </c>
      <c r="M136" s="245"/>
      <c r="N136" s="245" t="s">
        <v>786</v>
      </c>
      <c r="O136" s="245" t="s">
        <v>187</v>
      </c>
      <c r="P136" s="245"/>
      <c r="Q136" s="232"/>
    </row>
    <row r="137" spans="2:17" ht="13.5">
      <c r="B137" s="241" t="s">
        <v>382</v>
      </c>
      <c r="C137" s="241" t="str">
        <f>PHONETIC(B137)</f>
        <v>ほっちきす</v>
      </c>
      <c r="D137" s="241" t="s">
        <v>146</v>
      </c>
      <c r="E137" s="241" t="s">
        <v>786</v>
      </c>
      <c r="F137" s="241" t="s">
        <v>1042</v>
      </c>
      <c r="G137" s="241">
        <v>55</v>
      </c>
      <c r="H137" s="241" t="s">
        <v>1042</v>
      </c>
      <c r="I137" s="241">
        <v>22</v>
      </c>
      <c r="J137" s="241" t="s">
        <v>1043</v>
      </c>
      <c r="K137" s="241" t="s">
        <v>786</v>
      </c>
      <c r="L137" s="241" t="s">
        <v>786</v>
      </c>
      <c r="M137" s="241" t="s">
        <v>786</v>
      </c>
      <c r="N137" s="241" t="s">
        <v>786</v>
      </c>
      <c r="O137" s="241" t="s">
        <v>187</v>
      </c>
      <c r="P137" s="241"/>
      <c r="Q137" s="232" t="s">
        <v>1007</v>
      </c>
    </row>
    <row r="138" spans="2:17" ht="13.5">
      <c r="B138" s="243" t="s">
        <v>338</v>
      </c>
      <c r="C138" s="243" t="str">
        <f>PHONETIC(B138)</f>
        <v>ほっとけーき</v>
      </c>
      <c r="D138" s="243" t="s">
        <v>284</v>
      </c>
      <c r="E138" s="244" t="s">
        <v>371</v>
      </c>
      <c r="F138" s="243" t="s">
        <v>1042</v>
      </c>
      <c r="G138" s="243">
        <v>200</v>
      </c>
      <c r="H138" s="243" t="s">
        <v>1042</v>
      </c>
      <c r="I138" s="243">
        <v>1</v>
      </c>
      <c r="J138" s="243" t="s">
        <v>1043</v>
      </c>
      <c r="K138" s="243" t="s">
        <v>786</v>
      </c>
      <c r="L138" s="243" t="s">
        <v>786</v>
      </c>
      <c r="M138" s="243">
        <v>42</v>
      </c>
      <c r="N138" s="243">
        <v>63</v>
      </c>
      <c r="O138" s="243" t="s">
        <v>187</v>
      </c>
      <c r="P138" s="243"/>
      <c r="Q138" s="232" t="s">
        <v>1007</v>
      </c>
    </row>
    <row r="139" spans="2:17" ht="13.5">
      <c r="B139" s="241" t="s">
        <v>274</v>
      </c>
      <c r="C139" s="241" t="str">
        <f>PHONETIC(B139)</f>
        <v>ほわいとくらうんちぇあL</v>
      </c>
      <c r="D139" s="241" t="s">
        <v>146</v>
      </c>
      <c r="E139" s="241"/>
      <c r="F139" s="241" t="s">
        <v>1042</v>
      </c>
      <c r="G139" s="241">
        <v>8000</v>
      </c>
      <c r="H139" s="241" t="s">
        <v>1042</v>
      </c>
      <c r="I139" s="241">
        <v>725</v>
      </c>
      <c r="J139" s="241" t="s">
        <v>1043</v>
      </c>
      <c r="K139" s="241"/>
      <c r="L139" s="241"/>
      <c r="M139" s="241"/>
      <c r="N139" s="241"/>
      <c r="O139" s="241"/>
      <c r="P139" s="241"/>
      <c r="Q139" s="232" t="s">
        <v>1007</v>
      </c>
    </row>
    <row r="140" spans="2:17" ht="13.5">
      <c r="B140" s="241" t="s">
        <v>273</v>
      </c>
      <c r="C140" s="241" t="str">
        <f>PHONETIC(B140)</f>
        <v>ほわいとくらうんちぇあR</v>
      </c>
      <c r="D140" s="241" t="s">
        <v>146</v>
      </c>
      <c r="E140" s="241">
        <v>32000</v>
      </c>
      <c r="F140" s="241" t="s">
        <v>1042</v>
      </c>
      <c r="G140" s="241"/>
      <c r="H140" s="241" t="s">
        <v>1042</v>
      </c>
      <c r="I140" s="241">
        <v>725</v>
      </c>
      <c r="J140" s="241" t="s">
        <v>1043</v>
      </c>
      <c r="K140" s="241">
        <v>28301</v>
      </c>
      <c r="L140" s="241">
        <v>9</v>
      </c>
      <c r="M140" s="241"/>
      <c r="N140" s="241"/>
      <c r="O140" s="241" t="s">
        <v>148</v>
      </c>
      <c r="P140" s="241"/>
      <c r="Q140" s="232" t="s">
        <v>1007</v>
      </c>
    </row>
    <row r="141" spans="2:17" ht="13.5">
      <c r="B141" s="241" t="s">
        <v>275</v>
      </c>
      <c r="C141" s="241" t="str">
        <f>PHONETIC(B141)</f>
        <v>ほわいとくらうんべっど</v>
      </c>
      <c r="D141" s="241" t="s">
        <v>146</v>
      </c>
      <c r="E141" s="241"/>
      <c r="F141" s="241" t="s">
        <v>1042</v>
      </c>
      <c r="G141" s="241">
        <v>9750</v>
      </c>
      <c r="H141" s="241" t="s">
        <v>1042</v>
      </c>
      <c r="I141" s="241">
        <v>755</v>
      </c>
      <c r="J141" s="241" t="s">
        <v>1043</v>
      </c>
      <c r="K141" s="241"/>
      <c r="L141" s="241"/>
      <c r="M141" s="241"/>
      <c r="N141" s="241"/>
      <c r="O141" s="241"/>
      <c r="P141" s="241"/>
      <c r="Q141" s="232" t="s">
        <v>1007</v>
      </c>
    </row>
    <row r="142" spans="2:17" ht="13.5">
      <c r="B142" s="241" t="s">
        <v>321</v>
      </c>
      <c r="C142" s="241" t="str">
        <f>PHONETIC(B142)</f>
        <v>ほん</v>
      </c>
      <c r="D142" s="241" t="s">
        <v>287</v>
      </c>
      <c r="E142" s="241" t="s">
        <v>786</v>
      </c>
      <c r="F142" s="241" t="s">
        <v>1042</v>
      </c>
      <c r="G142" s="241">
        <v>50</v>
      </c>
      <c r="H142" s="241" t="s">
        <v>1042</v>
      </c>
      <c r="I142" s="241">
        <v>20</v>
      </c>
      <c r="J142" s="241" t="s">
        <v>1043</v>
      </c>
      <c r="K142" s="241" t="s">
        <v>786</v>
      </c>
      <c r="L142" s="241" t="s">
        <v>786</v>
      </c>
      <c r="M142" s="241">
        <v>38</v>
      </c>
      <c r="N142" s="241" t="s">
        <v>786</v>
      </c>
      <c r="O142" s="241" t="s">
        <v>187</v>
      </c>
      <c r="P142" s="241"/>
      <c r="Q142" s="232" t="s">
        <v>1007</v>
      </c>
    </row>
    <row r="143" spans="2:17" ht="13.5">
      <c r="B143" s="241" t="s">
        <v>384</v>
      </c>
      <c r="C143" s="241" t="str">
        <f>PHONETIC(B143)</f>
        <v>ぼんさい</v>
      </c>
      <c r="D143" s="241" t="s">
        <v>146</v>
      </c>
      <c r="E143" s="241" t="s">
        <v>786</v>
      </c>
      <c r="F143" s="241" t="s">
        <v>1042</v>
      </c>
      <c r="G143" s="241">
        <v>230</v>
      </c>
      <c r="H143" s="241" t="s">
        <v>1042</v>
      </c>
      <c r="I143" s="241">
        <v>80</v>
      </c>
      <c r="J143" s="241" t="s">
        <v>1043</v>
      </c>
      <c r="K143" s="241" t="s">
        <v>786</v>
      </c>
      <c r="L143" s="241" t="s">
        <v>786</v>
      </c>
      <c r="M143" s="241" t="s">
        <v>786</v>
      </c>
      <c r="N143" s="241" t="s">
        <v>786</v>
      </c>
      <c r="O143" s="241" t="s">
        <v>187</v>
      </c>
      <c r="P143" s="241"/>
      <c r="Q143" s="232" t="s">
        <v>1007</v>
      </c>
    </row>
    <row r="144" spans="2:17" ht="13.5">
      <c r="B144" s="241" t="s">
        <v>180</v>
      </c>
      <c r="C144" s="241" t="str">
        <f>PHONETIC(B144)</f>
        <v>まきわりせっと</v>
      </c>
      <c r="D144" s="241" t="s">
        <v>146</v>
      </c>
      <c r="E144" s="241">
        <v>19500</v>
      </c>
      <c r="F144" s="241" t="s">
        <v>1042</v>
      </c>
      <c r="G144" s="241"/>
      <c r="H144" s="241" t="s">
        <v>1042</v>
      </c>
      <c r="I144" s="241">
        <v>610</v>
      </c>
      <c r="J144" s="241" t="s">
        <v>1043</v>
      </c>
      <c r="K144" s="241">
        <v>28301</v>
      </c>
      <c r="L144" s="241">
        <v>9</v>
      </c>
      <c r="M144" s="241"/>
      <c r="N144" s="241"/>
      <c r="O144" s="241" t="s">
        <v>148</v>
      </c>
      <c r="P144" s="241"/>
      <c r="Q144" s="232" t="s">
        <v>1007</v>
      </c>
    </row>
    <row r="145" spans="2:17" ht="13.5">
      <c r="B145" s="241" t="s">
        <v>375</v>
      </c>
      <c r="C145" s="241" t="str">
        <f>PHONETIC(B145)</f>
        <v>まんねんひつ</v>
      </c>
      <c r="D145" s="241" t="s">
        <v>146</v>
      </c>
      <c r="E145" s="241" t="s">
        <v>786</v>
      </c>
      <c r="F145" s="241" t="s">
        <v>1042</v>
      </c>
      <c r="G145" s="241">
        <v>137</v>
      </c>
      <c r="H145" s="241" t="s">
        <v>1042</v>
      </c>
      <c r="I145" s="241">
        <v>50</v>
      </c>
      <c r="J145" s="241" t="s">
        <v>1043</v>
      </c>
      <c r="K145" s="241" t="s">
        <v>786</v>
      </c>
      <c r="L145" s="241" t="s">
        <v>786</v>
      </c>
      <c r="M145" s="241" t="s">
        <v>786</v>
      </c>
      <c r="N145" s="241" t="s">
        <v>786</v>
      </c>
      <c r="O145" s="241" t="s">
        <v>187</v>
      </c>
      <c r="P145" s="241"/>
      <c r="Q145" s="232" t="s">
        <v>1007</v>
      </c>
    </row>
    <row r="146" spans="2:17" ht="13.5">
      <c r="B146" s="248" t="s">
        <v>303</v>
      </c>
      <c r="C146" s="248" t="str">
        <f>PHONETIC(B146)</f>
        <v>みどりかーてんのしんぷるまど</v>
      </c>
      <c r="D146" s="248" t="s">
        <v>286</v>
      </c>
      <c r="E146" s="248" t="s">
        <v>786</v>
      </c>
      <c r="F146" s="248" t="s">
        <v>1042</v>
      </c>
      <c r="G146" s="248">
        <v>1200</v>
      </c>
      <c r="H146" s="248" t="s">
        <v>1042</v>
      </c>
      <c r="I146" s="248" t="s">
        <v>786</v>
      </c>
      <c r="J146" s="248" t="s">
        <v>1043</v>
      </c>
      <c r="K146" s="248" t="s">
        <v>786</v>
      </c>
      <c r="L146" s="248" t="s">
        <v>786</v>
      </c>
      <c r="M146" s="248" t="s">
        <v>786</v>
      </c>
      <c r="N146" s="248" t="s">
        <v>786</v>
      </c>
      <c r="O146" s="248" t="s">
        <v>187</v>
      </c>
      <c r="P146" s="248"/>
      <c r="Q146" s="232" t="s">
        <v>1007</v>
      </c>
    </row>
    <row r="147" spans="2:17" ht="13.5">
      <c r="B147" s="240" t="s">
        <v>296</v>
      </c>
      <c r="C147" s="240" t="str">
        <f>PHONETIC(B147)</f>
        <v>みどりたいるのゆか</v>
      </c>
      <c r="D147" s="240" t="s">
        <v>288</v>
      </c>
      <c r="E147" s="240" t="s">
        <v>786</v>
      </c>
      <c r="F147" s="240" t="s">
        <v>1042</v>
      </c>
      <c r="G147" s="240">
        <v>642</v>
      </c>
      <c r="H147" s="240" t="s">
        <v>1042</v>
      </c>
      <c r="I147" s="240">
        <v>148</v>
      </c>
      <c r="J147" s="240" t="s">
        <v>1043</v>
      </c>
      <c r="K147" s="240" t="s">
        <v>786</v>
      </c>
      <c r="L147" s="240" t="s">
        <v>786</v>
      </c>
      <c r="M147" s="240">
        <v>33</v>
      </c>
      <c r="N147" s="240" t="s">
        <v>786</v>
      </c>
      <c r="O147" s="240" t="s">
        <v>187</v>
      </c>
      <c r="P147" s="240"/>
      <c r="Q147" s="232" t="s">
        <v>1007</v>
      </c>
    </row>
    <row r="148" spans="2:17" ht="13.5">
      <c r="B148" s="245" t="s">
        <v>172</v>
      </c>
      <c r="C148" s="245" t="str">
        <f>PHONETIC(B148)</f>
        <v>みどりちぇっくのかべ</v>
      </c>
      <c r="D148" s="245" t="s">
        <v>285</v>
      </c>
      <c r="E148" s="245">
        <v>3470</v>
      </c>
      <c r="F148" s="245" t="s">
        <v>1042</v>
      </c>
      <c r="G148" s="245"/>
      <c r="H148" s="245" t="s">
        <v>1042</v>
      </c>
      <c r="I148" s="245">
        <v>182</v>
      </c>
      <c r="J148" s="245" t="s">
        <v>1043</v>
      </c>
      <c r="K148" s="245">
        <v>28301</v>
      </c>
      <c r="L148" s="245">
        <v>9</v>
      </c>
      <c r="M148" s="245"/>
      <c r="N148" s="245"/>
      <c r="O148" s="245" t="s">
        <v>147</v>
      </c>
      <c r="P148" s="245"/>
      <c r="Q148" s="232" t="s">
        <v>1007</v>
      </c>
    </row>
    <row r="149" spans="2:17" ht="13.5">
      <c r="B149" s="241" t="s">
        <v>1374</v>
      </c>
      <c r="C149" s="241" t="str">
        <f>PHONETIC(B149)</f>
        <v>みどりのこうすいびん</v>
      </c>
      <c r="D149" s="241" t="s">
        <v>146</v>
      </c>
      <c r="E149" s="241"/>
      <c r="F149" s="241" t="s">
        <v>1042</v>
      </c>
      <c r="G149" s="241">
        <v>1050</v>
      </c>
      <c r="H149" s="241" t="s">
        <v>1042</v>
      </c>
      <c r="I149" s="241"/>
      <c r="J149" s="241" t="s">
        <v>1043</v>
      </c>
      <c r="K149" s="241"/>
      <c r="L149" s="241"/>
      <c r="M149" s="241"/>
      <c r="N149" s="241"/>
      <c r="O149" s="241" t="s">
        <v>187</v>
      </c>
      <c r="P149" s="241"/>
      <c r="Q149" s="232" t="s">
        <v>1007</v>
      </c>
    </row>
    <row r="150" spans="2:17" ht="13.5">
      <c r="B150" s="248" t="s">
        <v>400</v>
      </c>
      <c r="C150" s="248" t="str">
        <f>PHONETIC(B150)</f>
        <v>みどりれーすかーてんのこうしまど</v>
      </c>
      <c r="D150" s="248" t="s">
        <v>286</v>
      </c>
      <c r="E150" s="248" t="s">
        <v>786</v>
      </c>
      <c r="F150" s="248" t="s">
        <v>1042</v>
      </c>
      <c r="G150" s="248" t="s">
        <v>786</v>
      </c>
      <c r="H150" s="248" t="s">
        <v>1042</v>
      </c>
      <c r="I150" s="248">
        <v>200</v>
      </c>
      <c r="J150" s="248" t="s">
        <v>1043</v>
      </c>
      <c r="K150" s="248" t="s">
        <v>786</v>
      </c>
      <c r="L150" s="248" t="s">
        <v>786</v>
      </c>
      <c r="M150" s="248" t="s">
        <v>786</v>
      </c>
      <c r="N150" s="248" t="s">
        <v>786</v>
      </c>
      <c r="O150" s="248" t="s">
        <v>187</v>
      </c>
      <c r="P150" s="248"/>
      <c r="Q150" s="232" t="s">
        <v>1007</v>
      </c>
    </row>
    <row r="151" spans="2:17" ht="13.5">
      <c r="B151" s="241" t="s">
        <v>276</v>
      </c>
      <c r="C151" s="241" t="str">
        <f>PHONETIC(B151)</f>
        <v>みどりろまんてぃっくらいと</v>
      </c>
      <c r="D151" s="241" t="s">
        <v>146</v>
      </c>
      <c r="E151" s="241"/>
      <c r="F151" s="241" t="s">
        <v>1042</v>
      </c>
      <c r="G151" s="241">
        <v>8000</v>
      </c>
      <c r="H151" s="241" t="s">
        <v>1042</v>
      </c>
      <c r="I151" s="241">
        <v>730</v>
      </c>
      <c r="J151" s="241" t="s">
        <v>1043</v>
      </c>
      <c r="K151" s="241"/>
      <c r="L151" s="241"/>
      <c r="M151" s="241"/>
      <c r="N151" s="241"/>
      <c r="O151" s="241"/>
      <c r="P151" s="241"/>
      <c r="Q151" s="232" t="s">
        <v>1007</v>
      </c>
    </row>
    <row r="152" spans="2:17" ht="13.5">
      <c r="B152" s="12" t="s">
        <v>1375</v>
      </c>
      <c r="C152" s="12" t="str">
        <f>PHONETIC(B152)</f>
        <v>むらさきのききょう</v>
      </c>
      <c r="D152" s="12" t="s">
        <v>263</v>
      </c>
      <c r="E152" s="12" t="s">
        <v>786</v>
      </c>
      <c r="F152" s="12" t="s">
        <v>1042</v>
      </c>
      <c r="G152" s="12">
        <v>600</v>
      </c>
      <c r="H152" s="12" t="s">
        <v>1042</v>
      </c>
      <c r="I152" s="12">
        <v>300</v>
      </c>
      <c r="J152" s="12" t="s">
        <v>1043</v>
      </c>
      <c r="K152" s="12" t="s">
        <v>786</v>
      </c>
      <c r="L152" s="12" t="s">
        <v>786</v>
      </c>
      <c r="M152" s="12" t="s">
        <v>786</v>
      </c>
      <c r="N152" s="12"/>
      <c r="O152" s="12" t="s">
        <v>187</v>
      </c>
      <c r="P152" s="12"/>
      <c r="Q152" s="232" t="s">
        <v>1007</v>
      </c>
    </row>
    <row r="153" spans="2:17" ht="13.5">
      <c r="B153" s="12" t="s">
        <v>262</v>
      </c>
      <c r="C153" s="12" t="str">
        <f>PHONETIC(B153)</f>
        <v>むらさきのくろっかす</v>
      </c>
      <c r="D153" s="12" t="s">
        <v>263</v>
      </c>
      <c r="E153" s="12" t="s">
        <v>786</v>
      </c>
      <c r="F153" s="12" t="s">
        <v>1042</v>
      </c>
      <c r="G153" s="12">
        <v>210</v>
      </c>
      <c r="H153" s="12" t="s">
        <v>1042</v>
      </c>
      <c r="I153" s="12">
        <v>100</v>
      </c>
      <c r="J153" s="12" t="s">
        <v>1043</v>
      </c>
      <c r="K153" s="12" t="s">
        <v>786</v>
      </c>
      <c r="L153" s="12" t="s">
        <v>786</v>
      </c>
      <c r="M153" s="12" t="s">
        <v>786</v>
      </c>
      <c r="N153" s="12"/>
      <c r="O153" s="12" t="s">
        <v>187</v>
      </c>
      <c r="P153" s="12"/>
      <c r="Q153" s="232" t="s">
        <v>1007</v>
      </c>
    </row>
    <row r="154" spans="2:17" ht="13.5">
      <c r="B154" s="12" t="s">
        <v>1376</v>
      </c>
      <c r="C154" s="12" t="str">
        <f>PHONETIC(B154)</f>
        <v>むらさきのちゅーりっぷ</v>
      </c>
      <c r="D154" s="12" t="s">
        <v>263</v>
      </c>
      <c r="E154" s="12" t="s">
        <v>786</v>
      </c>
      <c r="F154" s="12" t="s">
        <v>1042</v>
      </c>
      <c r="G154" s="12">
        <v>740</v>
      </c>
      <c r="H154" s="12" t="s">
        <v>1042</v>
      </c>
      <c r="I154" s="12">
        <v>300</v>
      </c>
      <c r="J154" s="12" t="s">
        <v>1043</v>
      </c>
      <c r="K154" s="12" t="s">
        <v>786</v>
      </c>
      <c r="L154" s="12" t="s">
        <v>786</v>
      </c>
      <c r="M154" s="12" t="s">
        <v>786</v>
      </c>
      <c r="N154" s="12"/>
      <c r="O154" s="12" t="s">
        <v>187</v>
      </c>
      <c r="P154" s="12"/>
      <c r="Q154" s="232" t="s">
        <v>1007</v>
      </c>
    </row>
    <row r="155" spans="2:17" ht="13.5">
      <c r="B155" s="12" t="s">
        <v>1040</v>
      </c>
      <c r="C155" s="12" t="str">
        <f>PHONETIC(B155)</f>
        <v>むらさきのぱんじー</v>
      </c>
      <c r="D155" s="12" t="s">
        <v>263</v>
      </c>
      <c r="E155" s="12">
        <v>700</v>
      </c>
      <c r="F155" s="12" t="s">
        <v>1042</v>
      </c>
      <c r="G155" s="12">
        <v>350</v>
      </c>
      <c r="H155" s="12" t="s">
        <v>1042</v>
      </c>
      <c r="I155" s="12">
        <v>200</v>
      </c>
      <c r="J155" s="12" t="s">
        <v>1043</v>
      </c>
      <c r="K155" s="12" t="s">
        <v>786</v>
      </c>
      <c r="L155" s="12" t="s">
        <v>786</v>
      </c>
      <c r="M155" s="12">
        <v>40</v>
      </c>
      <c r="N155" s="12"/>
      <c r="O155" s="12" t="s">
        <v>312</v>
      </c>
      <c r="P155" s="12"/>
      <c r="Q155" s="232" t="s">
        <v>1007</v>
      </c>
    </row>
    <row r="156" spans="2:17" ht="13.5">
      <c r="B156" s="245" t="s">
        <v>168</v>
      </c>
      <c r="C156" s="245" t="str">
        <f>PHONETIC(B156)</f>
        <v>もだんなしろいかべ</v>
      </c>
      <c r="D156" s="245" t="s">
        <v>285</v>
      </c>
      <c r="E156" s="245"/>
      <c r="F156" s="245" t="s">
        <v>1042</v>
      </c>
      <c r="G156" s="245">
        <v>495</v>
      </c>
      <c r="H156" s="245" t="s">
        <v>1042</v>
      </c>
      <c r="I156" s="245">
        <v>123</v>
      </c>
      <c r="J156" s="245" t="s">
        <v>1043</v>
      </c>
      <c r="K156" s="245">
        <v>27751</v>
      </c>
      <c r="L156" s="245">
        <v>9</v>
      </c>
      <c r="M156" s="245">
        <v>31</v>
      </c>
      <c r="N156" s="245"/>
      <c r="O156" s="245" t="s">
        <v>312</v>
      </c>
      <c r="P156" s="245"/>
      <c r="Q156" s="232" t="s">
        <v>1007</v>
      </c>
    </row>
    <row r="157" spans="2:17" ht="13.5">
      <c r="B157" s="243" t="s">
        <v>351</v>
      </c>
      <c r="C157" s="243" t="str">
        <f>PHONETIC(B157)</f>
        <v>もんぶらん</v>
      </c>
      <c r="D157" s="243" t="s">
        <v>284</v>
      </c>
      <c r="E157" s="244" t="s">
        <v>371</v>
      </c>
      <c r="F157" s="243" t="s">
        <v>1042</v>
      </c>
      <c r="G157" s="243">
        <v>300</v>
      </c>
      <c r="H157" s="243" t="s">
        <v>1042</v>
      </c>
      <c r="I157" s="243">
        <v>1</v>
      </c>
      <c r="J157" s="243" t="s">
        <v>1043</v>
      </c>
      <c r="K157" s="243" t="s">
        <v>786</v>
      </c>
      <c r="L157" s="243" t="s">
        <v>786</v>
      </c>
      <c r="M157" s="243">
        <v>49</v>
      </c>
      <c r="N157" s="243">
        <v>73</v>
      </c>
      <c r="O157" s="243" t="s">
        <v>187</v>
      </c>
      <c r="P157" s="243"/>
      <c r="Q157" s="232" t="s">
        <v>1007</v>
      </c>
    </row>
    <row r="158" spans="2:17" ht="13.5">
      <c r="B158" s="241" t="s">
        <v>225</v>
      </c>
      <c r="C158" s="241" t="str">
        <f>PHONETIC(B158)</f>
        <v>やかん</v>
      </c>
      <c r="D158" s="241" t="s">
        <v>287</v>
      </c>
      <c r="E158" s="241">
        <v>490</v>
      </c>
      <c r="F158" s="241" t="s">
        <v>1042</v>
      </c>
      <c r="G158" s="241"/>
      <c r="H158" s="241" t="s">
        <v>1042</v>
      </c>
      <c r="I158" s="241">
        <v>45</v>
      </c>
      <c r="J158" s="241" t="s">
        <v>1043</v>
      </c>
      <c r="K158" s="241">
        <v>28301</v>
      </c>
      <c r="L158" s="241">
        <v>9</v>
      </c>
      <c r="M158" s="241"/>
      <c r="N158" s="241"/>
      <c r="O158" s="241" t="s">
        <v>147</v>
      </c>
      <c r="P158" s="241"/>
      <c r="Q158" s="232" t="s">
        <v>1007</v>
      </c>
    </row>
    <row r="159" spans="2:17" ht="13.5">
      <c r="B159" s="245" t="s">
        <v>169</v>
      </c>
      <c r="C159" s="245" t="str">
        <f>PHONETIC(B159)</f>
        <v>やさしいみどりのかべ</v>
      </c>
      <c r="D159" s="245" t="s">
        <v>285</v>
      </c>
      <c r="E159" s="245">
        <v>4800</v>
      </c>
      <c r="F159" s="245" t="s">
        <v>1042</v>
      </c>
      <c r="G159" s="245">
        <v>595</v>
      </c>
      <c r="H159" s="245" t="s">
        <v>1042</v>
      </c>
      <c r="I159" s="245">
        <v>140</v>
      </c>
      <c r="J159" s="245" t="s">
        <v>1043</v>
      </c>
      <c r="K159" s="245">
        <v>27751</v>
      </c>
      <c r="L159" s="245">
        <v>9</v>
      </c>
      <c r="M159" s="245"/>
      <c r="N159" s="245"/>
      <c r="O159" s="245" t="s">
        <v>147</v>
      </c>
      <c r="P159" s="245"/>
      <c r="Q159" s="232" t="s">
        <v>1007</v>
      </c>
    </row>
    <row r="160" spans="2:17" ht="13.5">
      <c r="B160" s="241" t="s">
        <v>170</v>
      </c>
      <c r="C160" s="241" t="str">
        <f>PHONETIC(B160)</f>
        <v>ゆりかご</v>
      </c>
      <c r="D160" s="241" t="s">
        <v>146</v>
      </c>
      <c r="E160" s="241">
        <v>12000</v>
      </c>
      <c r="F160" s="241" t="s">
        <v>1042</v>
      </c>
      <c r="G160" s="241"/>
      <c r="H160" s="241" t="s">
        <v>1042</v>
      </c>
      <c r="I160" s="241">
        <v>480</v>
      </c>
      <c r="J160" s="241" t="s">
        <v>1043</v>
      </c>
      <c r="K160" s="241">
        <v>27751</v>
      </c>
      <c r="L160" s="241">
        <v>9</v>
      </c>
      <c r="M160" s="241"/>
      <c r="N160" s="241"/>
      <c r="O160" s="241" t="s">
        <v>148</v>
      </c>
      <c r="P160" s="241"/>
      <c r="Q160" s="232" t="s">
        <v>1007</v>
      </c>
    </row>
    <row r="161" spans="2:17" ht="13.5">
      <c r="B161" s="243" t="s">
        <v>735</v>
      </c>
      <c r="C161" s="243" t="str">
        <f>PHONETIC(B161)</f>
        <v>りんごあめ</v>
      </c>
      <c r="D161" s="243" t="s">
        <v>284</v>
      </c>
      <c r="E161" s="243"/>
      <c r="F161" s="243" t="s">
        <v>1042</v>
      </c>
      <c r="G161" s="243">
        <v>180</v>
      </c>
      <c r="H161" s="243" t="s">
        <v>1042</v>
      </c>
      <c r="I161" s="243">
        <v>100</v>
      </c>
      <c r="J161" s="243" t="s">
        <v>1043</v>
      </c>
      <c r="K161" s="243"/>
      <c r="L161" s="243"/>
      <c r="M161" s="243"/>
      <c r="N161" s="243">
        <v>225</v>
      </c>
      <c r="O161" s="243" t="s">
        <v>737</v>
      </c>
      <c r="P161" s="243"/>
      <c r="Q161" s="232" t="s">
        <v>1007</v>
      </c>
    </row>
    <row r="162" spans="2:17" ht="13.5">
      <c r="B162" s="12" t="s">
        <v>1215</v>
      </c>
      <c r="C162" s="12" t="str">
        <f>PHONETIC(B162)</f>
        <v>りんどう</v>
      </c>
      <c r="D162" s="12" t="s">
        <v>263</v>
      </c>
      <c r="E162" s="12" t="s">
        <v>786</v>
      </c>
      <c r="F162" s="12" t="s">
        <v>1042</v>
      </c>
      <c r="G162" s="12" t="s">
        <v>786</v>
      </c>
      <c r="H162" s="12" t="s">
        <v>1042</v>
      </c>
      <c r="I162" s="12">
        <v>300</v>
      </c>
      <c r="J162" s="12" t="s">
        <v>1043</v>
      </c>
      <c r="K162" s="12" t="s">
        <v>786</v>
      </c>
      <c r="L162" s="12" t="s">
        <v>786</v>
      </c>
      <c r="M162" s="12" t="s">
        <v>786</v>
      </c>
      <c r="N162" s="12"/>
      <c r="O162" s="12" t="s">
        <v>187</v>
      </c>
      <c r="P162" s="12"/>
      <c r="Q162" s="235"/>
    </row>
    <row r="163" spans="2:17" ht="13.5">
      <c r="B163" s="241" t="s">
        <v>367</v>
      </c>
      <c r="C163" s="241" t="str">
        <f>PHONETIC(B163)</f>
        <v>れいぞうこ</v>
      </c>
      <c r="D163" s="241" t="s">
        <v>146</v>
      </c>
      <c r="E163" s="241" t="s">
        <v>786</v>
      </c>
      <c r="F163" s="241" t="s">
        <v>1042</v>
      </c>
      <c r="G163" s="241">
        <v>2500</v>
      </c>
      <c r="H163" s="241" t="s">
        <v>1042</v>
      </c>
      <c r="I163" s="241">
        <v>500</v>
      </c>
      <c r="J163" s="241" t="s">
        <v>1043</v>
      </c>
      <c r="K163" s="241" t="s">
        <v>786</v>
      </c>
      <c r="L163" s="241" t="s">
        <v>786</v>
      </c>
      <c r="M163" s="241">
        <v>68</v>
      </c>
      <c r="N163" s="241" t="s">
        <v>786</v>
      </c>
      <c r="O163" s="241" t="s">
        <v>187</v>
      </c>
      <c r="P163" s="241"/>
      <c r="Q163" s="232" t="s">
        <v>1007</v>
      </c>
    </row>
    <row r="164" spans="2:17" ht="13.5">
      <c r="B164" s="240" t="s">
        <v>354</v>
      </c>
      <c r="C164" s="240" t="str">
        <f>PHONETIC(B164)</f>
        <v>れーすのじゅうたん</v>
      </c>
      <c r="D164" s="240" t="s">
        <v>288</v>
      </c>
      <c r="E164" s="240" t="s">
        <v>786</v>
      </c>
      <c r="F164" s="240" t="s">
        <v>1042</v>
      </c>
      <c r="G164" s="240">
        <v>1130</v>
      </c>
      <c r="H164" s="240" t="s">
        <v>1042</v>
      </c>
      <c r="I164" s="240">
        <v>217</v>
      </c>
      <c r="J164" s="240" t="s">
        <v>1043</v>
      </c>
      <c r="K164" s="240" t="s">
        <v>786</v>
      </c>
      <c r="L164" s="240" t="s">
        <v>786</v>
      </c>
      <c r="M164" s="240">
        <v>50</v>
      </c>
      <c r="N164" s="240" t="s">
        <v>786</v>
      </c>
      <c r="O164" s="240" t="s">
        <v>187</v>
      </c>
      <c r="P164" s="240"/>
      <c r="Q164" s="232" t="s">
        <v>1007</v>
      </c>
    </row>
    <row r="165" spans="2:17" ht="13.5">
      <c r="B165" s="245" t="s">
        <v>295</v>
      </c>
      <c r="C165" s="245" t="str">
        <f>PHONETIC(B165)</f>
        <v>ろーずのかべ</v>
      </c>
      <c r="D165" s="245" t="s">
        <v>285</v>
      </c>
      <c r="E165" s="245"/>
      <c r="F165" s="245" t="s">
        <v>1042</v>
      </c>
      <c r="G165" s="245">
        <v>7138</v>
      </c>
      <c r="H165" s="245" t="s">
        <v>1042</v>
      </c>
      <c r="I165" s="245">
        <v>610</v>
      </c>
      <c r="J165" s="245" t="s">
        <v>1043</v>
      </c>
      <c r="K165" s="245"/>
      <c r="L165" s="245"/>
      <c r="M165" s="245"/>
      <c r="N165" s="245"/>
      <c r="O165" s="245"/>
      <c r="P165" s="245"/>
      <c r="Q165" s="232" t="s">
        <v>1007</v>
      </c>
    </row>
    <row r="166" spans="2:17" ht="13.5">
      <c r="B166" s="243" t="s">
        <v>301</v>
      </c>
      <c r="C166" s="243" t="str">
        <f>PHONETIC(B166)</f>
        <v>ろーるけーき</v>
      </c>
      <c r="D166" s="243" t="s">
        <v>284</v>
      </c>
      <c r="E166" s="244" t="s">
        <v>371</v>
      </c>
      <c r="F166" s="243" t="s">
        <v>1042</v>
      </c>
      <c r="G166" s="243">
        <v>300</v>
      </c>
      <c r="H166" s="243" t="s">
        <v>1042</v>
      </c>
      <c r="I166" s="243">
        <v>1</v>
      </c>
      <c r="J166" s="243" t="s">
        <v>1043</v>
      </c>
      <c r="K166" s="243" t="s">
        <v>786</v>
      </c>
      <c r="L166" s="243" t="s">
        <v>786</v>
      </c>
      <c r="M166" s="243" t="s">
        <v>787</v>
      </c>
      <c r="N166" s="243">
        <v>76</v>
      </c>
      <c r="O166" s="243" t="s">
        <v>187</v>
      </c>
      <c r="P166" s="243"/>
      <c r="Q166" s="2" t="s">
        <v>1007</v>
      </c>
    </row>
    <row r="167" spans="2:17" ht="13.5">
      <c r="B167" s="245" t="s">
        <v>272</v>
      </c>
      <c r="C167" s="245" t="str">
        <f>PHONETIC(B167)</f>
        <v>わへき</v>
      </c>
      <c r="D167" s="245" t="s">
        <v>285</v>
      </c>
      <c r="E167" s="245"/>
      <c r="F167" s="245" t="s">
        <v>1042</v>
      </c>
      <c r="G167" s="245">
        <v>12500</v>
      </c>
      <c r="H167" s="245" t="s">
        <v>1042</v>
      </c>
      <c r="I167" s="245">
        <v>655</v>
      </c>
      <c r="J167" s="245" t="s">
        <v>1043</v>
      </c>
      <c r="K167" s="245"/>
      <c r="L167" s="245"/>
      <c r="M167" s="245"/>
      <c r="N167" s="245"/>
      <c r="O167" s="245" t="s">
        <v>147</v>
      </c>
      <c r="P167" s="245"/>
      <c r="Q167" s="2" t="s">
        <v>1007</v>
      </c>
    </row>
    <row r="168" spans="2:17" ht="13.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t="s">
        <v>1007</v>
      </c>
    </row>
  </sheetData>
  <sheetProtection/>
  <autoFilter ref="B2:P168">
    <sortState ref="B3:P168">
      <sortCondition sortBy="value" ref="C3:C168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70"/>
  <sheetViews>
    <sheetView zoomScalePageLayoutView="0" workbookViewId="0" topLeftCell="A7">
      <selection activeCell="I21" sqref="I21"/>
    </sheetView>
  </sheetViews>
  <sheetFormatPr defaultColWidth="9.00390625" defaultRowHeight="13.5"/>
  <cols>
    <col min="2" max="2" width="12.50390625" style="0" bestFit="1" customWidth="1"/>
    <col min="3" max="3" width="11.00390625" style="0" bestFit="1" customWidth="1"/>
    <col min="4" max="4" width="17.625" style="0" customWidth="1"/>
    <col min="5" max="5" width="20.125" style="0" bestFit="1" customWidth="1"/>
    <col min="6" max="6" width="13.00390625" style="0" bestFit="1" customWidth="1"/>
    <col min="7" max="7" width="12.125" style="0" bestFit="1" customWidth="1"/>
    <col min="8" max="8" width="12.125" style="36" customWidth="1"/>
    <col min="9" max="9" width="21.00390625" style="0" customWidth="1"/>
  </cols>
  <sheetData>
    <row r="2" ht="13.5">
      <c r="E2" s="110" t="s">
        <v>593</v>
      </c>
    </row>
    <row r="3" spans="2:10" ht="13.5">
      <c r="B3" s="12" t="s">
        <v>1135</v>
      </c>
      <c r="C3" s="12" t="s">
        <v>559</v>
      </c>
      <c r="D3" s="12" t="s">
        <v>592</v>
      </c>
      <c r="E3" s="12" t="s">
        <v>1136</v>
      </c>
      <c r="F3" s="12" t="s">
        <v>0</v>
      </c>
      <c r="G3" s="12" t="s">
        <v>261</v>
      </c>
      <c r="H3" s="54" t="s">
        <v>532</v>
      </c>
      <c r="I3" s="12" t="s">
        <v>9</v>
      </c>
      <c r="J3" s="12" t="s">
        <v>1072</v>
      </c>
    </row>
    <row r="4" spans="2:10" ht="13.5">
      <c r="B4" s="200">
        <v>1</v>
      </c>
      <c r="C4" s="200" t="s">
        <v>1138</v>
      </c>
      <c r="D4" s="200" t="s">
        <v>570</v>
      </c>
      <c r="E4" s="201" t="s">
        <v>579</v>
      </c>
      <c r="F4" s="200" t="s">
        <v>74</v>
      </c>
      <c r="G4" s="200" t="s">
        <v>1139</v>
      </c>
      <c r="H4" s="200" t="s">
        <v>1140</v>
      </c>
      <c r="I4" s="200" t="s">
        <v>115</v>
      </c>
      <c r="J4" s="201" t="s">
        <v>1141</v>
      </c>
    </row>
    <row r="5" spans="2:10" ht="13.5">
      <c r="B5" s="200">
        <v>2</v>
      </c>
      <c r="C5" s="200" t="s">
        <v>1142</v>
      </c>
      <c r="D5" s="200" t="s">
        <v>1143</v>
      </c>
      <c r="E5" s="200" t="s">
        <v>1144</v>
      </c>
      <c r="F5" s="200" t="s">
        <v>76</v>
      </c>
      <c r="G5" s="200" t="s">
        <v>1145</v>
      </c>
      <c r="H5" s="200" t="s">
        <v>1140</v>
      </c>
      <c r="I5" s="200"/>
      <c r="J5" s="201" t="s">
        <v>1073</v>
      </c>
    </row>
    <row r="6" spans="2:10" ht="13.5">
      <c r="B6" s="200">
        <v>3</v>
      </c>
      <c r="C6" s="200" t="s">
        <v>1146</v>
      </c>
      <c r="D6" s="200" t="s">
        <v>1146</v>
      </c>
      <c r="E6" s="200" t="s">
        <v>1147</v>
      </c>
      <c r="F6" s="200" t="s">
        <v>77</v>
      </c>
      <c r="G6" s="200" t="s">
        <v>1145</v>
      </c>
      <c r="H6" s="200" t="s">
        <v>1140</v>
      </c>
      <c r="I6" s="200"/>
      <c r="J6" s="201" t="s">
        <v>1073</v>
      </c>
    </row>
    <row r="7" spans="2:10" ht="13.5">
      <c r="B7" s="200">
        <v>4</v>
      </c>
      <c r="C7" s="200" t="s">
        <v>1148</v>
      </c>
      <c r="D7" s="200" t="s">
        <v>1149</v>
      </c>
      <c r="E7" s="200" t="s">
        <v>1147</v>
      </c>
      <c r="F7" s="200" t="s">
        <v>81</v>
      </c>
      <c r="G7" s="200" t="s">
        <v>1145</v>
      </c>
      <c r="H7" s="200" t="s">
        <v>1140</v>
      </c>
      <c r="I7" s="200"/>
      <c r="J7" s="201" t="s">
        <v>1073</v>
      </c>
    </row>
    <row r="8" spans="2:10" ht="13.5">
      <c r="B8" s="200">
        <v>5</v>
      </c>
      <c r="C8" s="17" t="s">
        <v>1189</v>
      </c>
      <c r="D8" s="17" t="s">
        <v>574</v>
      </c>
      <c r="E8" s="17" t="s">
        <v>1187</v>
      </c>
      <c r="F8" s="200" t="s">
        <v>82</v>
      </c>
      <c r="G8" s="17" t="s">
        <v>1188</v>
      </c>
      <c r="H8" s="200" t="s">
        <v>544</v>
      </c>
      <c r="I8" s="200" t="s">
        <v>727</v>
      </c>
      <c r="J8" s="201" t="s">
        <v>1151</v>
      </c>
    </row>
    <row r="9" spans="2:10" ht="13.5">
      <c r="B9" s="200">
        <v>6</v>
      </c>
      <c r="C9" s="17" t="s">
        <v>1190</v>
      </c>
      <c r="D9" s="17" t="s">
        <v>575</v>
      </c>
      <c r="E9" s="17" t="s">
        <v>582</v>
      </c>
      <c r="F9" s="200" t="s">
        <v>83</v>
      </c>
      <c r="G9" s="17" t="s">
        <v>588</v>
      </c>
      <c r="H9" s="200" t="s">
        <v>544</v>
      </c>
      <c r="I9" s="200"/>
      <c r="J9" s="201" t="s">
        <v>1152</v>
      </c>
    </row>
    <row r="10" spans="2:10" ht="13.5">
      <c r="B10" s="200">
        <v>7</v>
      </c>
      <c r="C10" s="17" t="s">
        <v>567</v>
      </c>
      <c r="D10" s="17" t="s">
        <v>576</v>
      </c>
      <c r="E10" s="17" t="s">
        <v>583</v>
      </c>
      <c r="F10" s="200" t="s">
        <v>84</v>
      </c>
      <c r="G10" s="17" t="s">
        <v>1188</v>
      </c>
      <c r="H10" s="200" t="s">
        <v>544</v>
      </c>
      <c r="I10" s="200"/>
      <c r="J10" s="201" t="s">
        <v>1152</v>
      </c>
    </row>
    <row r="11" spans="2:10" ht="13.5">
      <c r="B11" s="200">
        <v>8</v>
      </c>
      <c r="C11" s="17" t="s">
        <v>1191</v>
      </c>
      <c r="D11" s="17" t="s">
        <v>577</v>
      </c>
      <c r="E11" s="17" t="s">
        <v>583</v>
      </c>
      <c r="F11" s="200" t="s">
        <v>85</v>
      </c>
      <c r="G11" s="17" t="s">
        <v>589</v>
      </c>
      <c r="H11" s="200" t="s">
        <v>544</v>
      </c>
      <c r="I11" s="200" t="s">
        <v>728</v>
      </c>
      <c r="J11" s="201" t="s">
        <v>1151</v>
      </c>
    </row>
    <row r="12" spans="2:10" ht="13.5">
      <c r="B12" s="200">
        <v>9</v>
      </c>
      <c r="C12" s="17" t="s">
        <v>1192</v>
      </c>
      <c r="D12" s="17" t="s">
        <v>578</v>
      </c>
      <c r="E12" s="17" t="s">
        <v>584</v>
      </c>
      <c r="F12" s="200" t="s">
        <v>86</v>
      </c>
      <c r="G12" s="17" t="s">
        <v>589</v>
      </c>
      <c r="H12" s="200" t="s">
        <v>544</v>
      </c>
      <c r="I12" s="200"/>
      <c r="J12" s="201" t="s">
        <v>1152</v>
      </c>
    </row>
    <row r="13" spans="2:10" ht="13.5">
      <c r="B13" s="200">
        <v>10</v>
      </c>
      <c r="C13" s="17" t="s">
        <v>1240</v>
      </c>
      <c r="D13" s="17" t="s">
        <v>1241</v>
      </c>
      <c r="E13" s="17" t="s">
        <v>591</v>
      </c>
      <c r="F13" s="17" t="s">
        <v>106</v>
      </c>
      <c r="G13" s="17" t="s">
        <v>589</v>
      </c>
      <c r="H13" s="17" t="s">
        <v>1214</v>
      </c>
      <c r="I13" s="200"/>
      <c r="J13" s="201" t="s">
        <v>1073</v>
      </c>
    </row>
    <row r="14" spans="2:10" ht="13.5">
      <c r="B14" s="200">
        <v>11</v>
      </c>
      <c r="C14" s="17" t="s">
        <v>1242</v>
      </c>
      <c r="D14" s="17" t="s">
        <v>1243</v>
      </c>
      <c r="E14" s="17" t="s">
        <v>722</v>
      </c>
      <c r="F14" s="17" t="s">
        <v>69</v>
      </c>
      <c r="G14" s="17" t="s">
        <v>580</v>
      </c>
      <c r="H14" s="200" t="s">
        <v>1153</v>
      </c>
      <c r="I14" s="200"/>
      <c r="J14" s="201" t="s">
        <v>1073</v>
      </c>
    </row>
    <row r="15" spans="2:10" ht="13.5">
      <c r="B15" s="200">
        <v>12</v>
      </c>
      <c r="C15" s="17" t="s">
        <v>1244</v>
      </c>
      <c r="D15" s="17" t="s">
        <v>1245</v>
      </c>
      <c r="E15" s="17" t="s">
        <v>722</v>
      </c>
      <c r="F15" s="17" t="s">
        <v>126</v>
      </c>
      <c r="G15" s="17" t="s">
        <v>580</v>
      </c>
      <c r="H15" s="200" t="s">
        <v>1153</v>
      </c>
      <c r="I15" s="200"/>
      <c r="J15" s="201" t="s">
        <v>1073</v>
      </c>
    </row>
    <row r="16" spans="2:10" ht="13.5">
      <c r="B16" s="200">
        <v>13</v>
      </c>
      <c r="C16" s="17" t="s">
        <v>1246</v>
      </c>
      <c r="D16" s="17" t="s">
        <v>1247</v>
      </c>
      <c r="E16" s="17" t="s">
        <v>723</v>
      </c>
      <c r="F16" s="17" t="s">
        <v>1</v>
      </c>
      <c r="G16" s="17" t="s">
        <v>580</v>
      </c>
      <c r="H16" s="200" t="s">
        <v>1153</v>
      </c>
      <c r="I16" s="200" t="s">
        <v>142</v>
      </c>
      <c r="J16" s="201" t="s">
        <v>1155</v>
      </c>
    </row>
    <row r="17" spans="2:10" ht="13.5">
      <c r="B17" s="200">
        <v>14</v>
      </c>
      <c r="C17" s="17" t="s">
        <v>1248</v>
      </c>
      <c r="D17" s="17" t="s">
        <v>1249</v>
      </c>
      <c r="E17" s="17" t="s">
        <v>723</v>
      </c>
      <c r="F17" s="17" t="s">
        <v>1</v>
      </c>
      <c r="G17" s="17" t="s">
        <v>1147</v>
      </c>
      <c r="H17" s="140" t="s">
        <v>1225</v>
      </c>
      <c r="I17" s="200"/>
      <c r="J17" s="201" t="s">
        <v>1073</v>
      </c>
    </row>
    <row r="18" spans="2:10" ht="13.5">
      <c r="B18" s="200">
        <v>15</v>
      </c>
      <c r="C18" s="17" t="s">
        <v>1250</v>
      </c>
      <c r="D18" s="17" t="s">
        <v>1251</v>
      </c>
      <c r="E18" s="17" t="s">
        <v>1193</v>
      </c>
      <c r="F18" s="17" t="s">
        <v>1</v>
      </c>
      <c r="G18" s="17" t="s">
        <v>1147</v>
      </c>
      <c r="H18" s="140" t="s">
        <v>1225</v>
      </c>
      <c r="I18" s="200"/>
      <c r="J18" s="201" t="s">
        <v>1073</v>
      </c>
    </row>
    <row r="19" spans="2:10" ht="13.5">
      <c r="B19" s="200">
        <v>16</v>
      </c>
      <c r="C19" s="17" t="s">
        <v>1252</v>
      </c>
      <c r="D19" s="17" t="s">
        <v>1253</v>
      </c>
      <c r="E19" s="17" t="s">
        <v>724</v>
      </c>
      <c r="F19" s="17" t="s">
        <v>1</v>
      </c>
      <c r="G19" s="17" t="s">
        <v>581</v>
      </c>
      <c r="H19" s="200" t="s">
        <v>1156</v>
      </c>
      <c r="I19" s="200"/>
      <c r="J19" s="201" t="s">
        <v>1073</v>
      </c>
    </row>
    <row r="20" spans="2:10" ht="13.5">
      <c r="B20" s="200">
        <v>17</v>
      </c>
      <c r="C20" s="17" t="s">
        <v>1254</v>
      </c>
      <c r="D20" s="17" t="s">
        <v>1255</v>
      </c>
      <c r="E20" s="17" t="s">
        <v>781</v>
      </c>
      <c r="F20" s="17" t="s">
        <v>1</v>
      </c>
      <c r="G20" s="17" t="s">
        <v>1150</v>
      </c>
      <c r="H20" s="200" t="s">
        <v>1156</v>
      </c>
      <c r="I20" s="200"/>
      <c r="J20" s="201" t="s">
        <v>1073</v>
      </c>
    </row>
    <row r="21" spans="2:10" ht="13.5">
      <c r="B21" s="200">
        <v>18</v>
      </c>
      <c r="C21" s="17" t="s">
        <v>1256</v>
      </c>
      <c r="D21" s="17" t="s">
        <v>1257</v>
      </c>
      <c r="E21" s="17" t="s">
        <v>781</v>
      </c>
      <c r="F21" s="17" t="s">
        <v>1</v>
      </c>
      <c r="G21" s="17" t="s">
        <v>1150</v>
      </c>
      <c r="H21" s="200" t="s">
        <v>1156</v>
      </c>
      <c r="I21" s="17" t="s">
        <v>1402</v>
      </c>
      <c r="J21" s="201" t="s">
        <v>1073</v>
      </c>
    </row>
    <row r="22" spans="2:10" ht="13.5">
      <c r="B22" s="200">
        <v>19</v>
      </c>
      <c r="C22" s="17" t="s">
        <v>1258</v>
      </c>
      <c r="D22" s="17" t="s">
        <v>1259</v>
      </c>
      <c r="E22" s="17" t="s">
        <v>782</v>
      </c>
      <c r="F22" s="17" t="s">
        <v>1</v>
      </c>
      <c r="G22" s="17" t="s">
        <v>582</v>
      </c>
      <c r="H22" s="200" t="s">
        <v>1156</v>
      </c>
      <c r="I22" s="200"/>
      <c r="J22" s="201" t="s">
        <v>1073</v>
      </c>
    </row>
    <row r="23" spans="2:10" ht="13.5">
      <c r="B23" s="200">
        <v>20</v>
      </c>
      <c r="C23" s="17" t="s">
        <v>1260</v>
      </c>
      <c r="D23" s="17" t="s">
        <v>1261</v>
      </c>
      <c r="E23" s="17" t="s">
        <v>782</v>
      </c>
      <c r="F23" s="17" t="s">
        <v>1</v>
      </c>
      <c r="G23" s="17" t="s">
        <v>583</v>
      </c>
      <c r="H23" s="200" t="s">
        <v>1158</v>
      </c>
      <c r="I23" s="200"/>
      <c r="J23" s="201" t="s">
        <v>1073</v>
      </c>
    </row>
    <row r="24" spans="2:10" ht="13.5">
      <c r="B24" s="200">
        <v>21</v>
      </c>
      <c r="C24" s="17" t="s">
        <v>1262</v>
      </c>
      <c r="D24" s="17" t="s">
        <v>1263</v>
      </c>
      <c r="E24" s="200" t="s">
        <v>882</v>
      </c>
      <c r="F24" s="200" t="s">
        <v>1</v>
      </c>
      <c r="G24" s="17" t="s">
        <v>1195</v>
      </c>
      <c r="H24" s="200" t="s">
        <v>1158</v>
      </c>
      <c r="I24" s="200"/>
      <c r="J24" s="201" t="s">
        <v>1073</v>
      </c>
    </row>
    <row r="25" spans="2:10" ht="13.5">
      <c r="B25" s="200">
        <v>22</v>
      </c>
      <c r="C25" s="17" t="s">
        <v>1264</v>
      </c>
      <c r="D25" s="17" t="s">
        <v>1265</v>
      </c>
      <c r="E25" s="17" t="s">
        <v>1196</v>
      </c>
      <c r="F25" s="17" t="s">
        <v>1</v>
      </c>
      <c r="G25" s="17" t="s">
        <v>1157</v>
      </c>
      <c r="H25" s="17" t="s">
        <v>1158</v>
      </c>
      <c r="I25" s="200"/>
      <c r="J25" s="201" t="s">
        <v>1073</v>
      </c>
    </row>
    <row r="26" spans="2:10" ht="13.5">
      <c r="B26" s="200">
        <v>23</v>
      </c>
      <c r="C26" s="17" t="s">
        <v>1266</v>
      </c>
      <c r="D26" s="17" t="s">
        <v>1267</v>
      </c>
      <c r="E26" s="200" t="s">
        <v>882</v>
      </c>
      <c r="F26" s="200" t="s">
        <v>1</v>
      </c>
      <c r="G26" s="200" t="s">
        <v>1159</v>
      </c>
      <c r="H26" s="212" t="s">
        <v>1158</v>
      </c>
      <c r="I26" s="200"/>
      <c r="J26" s="201" t="s">
        <v>1073</v>
      </c>
    </row>
    <row r="27" spans="2:10" ht="13.5">
      <c r="B27" s="200">
        <v>24</v>
      </c>
      <c r="C27" s="17" t="s">
        <v>1268</v>
      </c>
      <c r="D27" s="17" t="s">
        <v>1269</v>
      </c>
      <c r="E27" s="17" t="s">
        <v>1201</v>
      </c>
      <c r="F27" s="17" t="s">
        <v>1</v>
      </c>
      <c r="G27" s="17" t="s">
        <v>1159</v>
      </c>
      <c r="H27" s="17"/>
      <c r="I27" s="200"/>
      <c r="J27" s="201" t="s">
        <v>1073</v>
      </c>
    </row>
    <row r="28" spans="2:10" ht="13.5">
      <c r="B28" s="200">
        <v>25</v>
      </c>
      <c r="C28" s="17" t="s">
        <v>1270</v>
      </c>
      <c r="D28" s="17" t="s">
        <v>1271</v>
      </c>
      <c r="E28" s="17" t="s">
        <v>783</v>
      </c>
      <c r="F28" s="17" t="s">
        <v>1</v>
      </c>
      <c r="G28" s="17" t="s">
        <v>1159</v>
      </c>
      <c r="H28" s="17" t="s">
        <v>1217</v>
      </c>
      <c r="I28" s="200"/>
      <c r="J28" s="201" t="s">
        <v>1073</v>
      </c>
    </row>
    <row r="29" spans="2:10" ht="13.5">
      <c r="B29" s="200">
        <v>26</v>
      </c>
      <c r="C29" s="17" t="s">
        <v>1160</v>
      </c>
      <c r="D29" s="17" t="s">
        <v>1161</v>
      </c>
      <c r="E29" s="17" t="s">
        <v>882</v>
      </c>
      <c r="F29" s="17" t="s">
        <v>1</v>
      </c>
      <c r="G29" s="17" t="s">
        <v>1154</v>
      </c>
      <c r="H29" s="17" t="s">
        <v>1217</v>
      </c>
      <c r="I29" s="200"/>
      <c r="J29" s="201" t="s">
        <v>1073</v>
      </c>
    </row>
    <row r="30" spans="2:10" ht="13.5">
      <c r="B30" s="200">
        <v>27</v>
      </c>
      <c r="C30" s="140" t="s">
        <v>1162</v>
      </c>
      <c r="D30" s="140" t="s">
        <v>1163</v>
      </c>
      <c r="E30" s="140" t="s">
        <v>882</v>
      </c>
      <c r="F30" s="140" t="s">
        <v>1</v>
      </c>
      <c r="G30" s="140" t="s">
        <v>1154</v>
      </c>
      <c r="H30" s="17" t="s">
        <v>1217</v>
      </c>
      <c r="I30" s="200"/>
      <c r="J30" s="201" t="s">
        <v>1073</v>
      </c>
    </row>
    <row r="31" spans="2:10" ht="13.5">
      <c r="B31" s="200">
        <v>28</v>
      </c>
      <c r="C31" s="140" t="s">
        <v>1164</v>
      </c>
      <c r="D31" s="140" t="s">
        <v>1163</v>
      </c>
      <c r="E31" s="140" t="s">
        <v>882</v>
      </c>
      <c r="F31" s="140" t="s">
        <v>1</v>
      </c>
      <c r="G31" s="140" t="s">
        <v>1154</v>
      </c>
      <c r="H31" s="17" t="s">
        <v>1217</v>
      </c>
      <c r="I31" s="200"/>
      <c r="J31" s="201" t="s">
        <v>1073</v>
      </c>
    </row>
    <row r="32" spans="2:10" ht="13.5">
      <c r="B32" s="200">
        <v>29</v>
      </c>
      <c r="C32" s="17" t="s">
        <v>1050</v>
      </c>
      <c r="D32" s="17" t="s">
        <v>870</v>
      </c>
      <c r="E32" s="17" t="s">
        <v>783</v>
      </c>
      <c r="F32" s="17" t="s">
        <v>1</v>
      </c>
      <c r="G32" s="17" t="s">
        <v>1236</v>
      </c>
      <c r="H32" s="17" t="s">
        <v>1217</v>
      </c>
      <c r="I32" s="200"/>
      <c r="J32" s="201" t="s">
        <v>1073</v>
      </c>
    </row>
    <row r="33" spans="2:10" ht="13.5">
      <c r="B33" s="17">
        <v>30</v>
      </c>
      <c r="C33" s="17" t="s">
        <v>1051</v>
      </c>
      <c r="D33" s="17" t="s">
        <v>870</v>
      </c>
      <c r="E33" s="17" t="s">
        <v>783</v>
      </c>
      <c r="F33" s="17" t="s">
        <v>1</v>
      </c>
      <c r="G33" s="17" t="s">
        <v>1236</v>
      </c>
      <c r="H33" s="17" t="s">
        <v>1217</v>
      </c>
      <c r="I33" s="200"/>
      <c r="J33" s="201" t="s">
        <v>1073</v>
      </c>
    </row>
    <row r="34" spans="2:10" ht="13.5">
      <c r="B34" s="17">
        <v>31</v>
      </c>
      <c r="C34" s="17" t="s">
        <v>1237</v>
      </c>
      <c r="D34" s="17" t="s">
        <v>1238</v>
      </c>
      <c r="E34" s="17" t="s">
        <v>1239</v>
      </c>
      <c r="F34" s="17" t="s">
        <v>1</v>
      </c>
      <c r="G34" s="17" t="s">
        <v>1236</v>
      </c>
      <c r="H34" s="17" t="s">
        <v>1217</v>
      </c>
      <c r="I34" s="200"/>
      <c r="J34" s="201" t="s">
        <v>1073</v>
      </c>
    </row>
    <row r="35" spans="2:10" ht="13.5">
      <c r="B35" s="17">
        <v>32</v>
      </c>
      <c r="C35" s="17" t="s">
        <v>1382</v>
      </c>
      <c r="D35" s="17" t="s">
        <v>1383</v>
      </c>
      <c r="E35" s="17" t="s">
        <v>1384</v>
      </c>
      <c r="F35" s="17" t="s">
        <v>1</v>
      </c>
      <c r="G35" s="17" t="s">
        <v>1067</v>
      </c>
      <c r="H35" s="17" t="s">
        <v>1217</v>
      </c>
      <c r="I35" s="200"/>
      <c r="J35" s="201" t="s">
        <v>1151</v>
      </c>
    </row>
    <row r="36" spans="2:10" ht="13.5">
      <c r="B36" s="17">
        <v>33</v>
      </c>
      <c r="C36" s="17" t="s">
        <v>1385</v>
      </c>
      <c r="D36" s="17" t="s">
        <v>1386</v>
      </c>
      <c r="E36" s="17" t="s">
        <v>1387</v>
      </c>
      <c r="F36" s="17" t="s">
        <v>1</v>
      </c>
      <c r="G36" s="17" t="s">
        <v>1067</v>
      </c>
      <c r="H36" s="17" t="s">
        <v>1217</v>
      </c>
      <c r="I36" s="200"/>
      <c r="J36" s="201" t="s">
        <v>1151</v>
      </c>
    </row>
    <row r="37" spans="2:10" ht="13.5">
      <c r="B37" s="17">
        <v>34</v>
      </c>
      <c r="C37" s="17" t="s">
        <v>1388</v>
      </c>
      <c r="D37" s="17" t="s">
        <v>1389</v>
      </c>
      <c r="E37" s="17" t="s">
        <v>1390</v>
      </c>
      <c r="F37" s="17" t="s">
        <v>1</v>
      </c>
      <c r="G37" s="17" t="s">
        <v>1067</v>
      </c>
      <c r="H37" s="17" t="s">
        <v>1217</v>
      </c>
      <c r="I37" s="200"/>
      <c r="J37" s="201" t="s">
        <v>1151</v>
      </c>
    </row>
    <row r="38" spans="2:10" ht="13.5">
      <c r="B38" s="17">
        <v>35</v>
      </c>
      <c r="C38" s="17" t="s">
        <v>1391</v>
      </c>
      <c r="D38" s="17" t="s">
        <v>1386</v>
      </c>
      <c r="E38" s="17" t="s">
        <v>1387</v>
      </c>
      <c r="F38" s="17" t="s">
        <v>1</v>
      </c>
      <c r="G38" s="17" t="s">
        <v>1392</v>
      </c>
      <c r="H38" s="17" t="s">
        <v>1217</v>
      </c>
      <c r="I38" s="200"/>
      <c r="J38" s="201" t="s">
        <v>1073</v>
      </c>
    </row>
    <row r="39" spans="2:10" ht="13.5">
      <c r="B39" s="40">
        <v>36</v>
      </c>
      <c r="C39" s="40" t="s">
        <v>1393</v>
      </c>
      <c r="D39" s="17" t="s">
        <v>1394</v>
      </c>
      <c r="E39" s="17" t="s">
        <v>1395</v>
      </c>
      <c r="F39" s="17" t="s">
        <v>1</v>
      </c>
      <c r="G39" s="17" t="s">
        <v>1392</v>
      </c>
      <c r="H39" s="17" t="s">
        <v>1217</v>
      </c>
      <c r="I39" s="200"/>
      <c r="J39" s="201" t="s">
        <v>1073</v>
      </c>
    </row>
    <row r="40" spans="2:10" ht="13.5">
      <c r="B40" s="40">
        <v>37</v>
      </c>
      <c r="C40" s="40" t="s">
        <v>1396</v>
      </c>
      <c r="D40" s="17" t="s">
        <v>1394</v>
      </c>
      <c r="E40" s="17" t="s">
        <v>1395</v>
      </c>
      <c r="F40" s="17" t="s">
        <v>1</v>
      </c>
      <c r="G40" s="17" t="s">
        <v>1392</v>
      </c>
      <c r="H40" s="17" t="s">
        <v>1217</v>
      </c>
      <c r="I40" s="200"/>
      <c r="J40" s="201" t="s">
        <v>1073</v>
      </c>
    </row>
    <row r="41" spans="2:10" ht="13.5">
      <c r="B41" s="40">
        <v>38</v>
      </c>
      <c r="C41" s="40" t="s">
        <v>1397</v>
      </c>
      <c r="D41" s="17" t="s">
        <v>1398</v>
      </c>
      <c r="E41" s="17" t="s">
        <v>1399</v>
      </c>
      <c r="F41" s="17" t="s">
        <v>1</v>
      </c>
      <c r="G41" s="17" t="s">
        <v>1400</v>
      </c>
      <c r="H41" s="17" t="s">
        <v>1217</v>
      </c>
      <c r="I41" s="200"/>
      <c r="J41" s="201" t="s">
        <v>1073</v>
      </c>
    </row>
    <row r="42" spans="2:10" ht="13.5">
      <c r="B42" s="40">
        <v>39</v>
      </c>
      <c r="C42" s="40" t="s">
        <v>1060</v>
      </c>
      <c r="D42" s="17" t="s">
        <v>870</v>
      </c>
      <c r="E42" s="17" t="s">
        <v>783</v>
      </c>
      <c r="F42" s="17" t="s">
        <v>1</v>
      </c>
      <c r="G42" s="17" t="s">
        <v>1400</v>
      </c>
      <c r="H42" s="17" t="s">
        <v>1217</v>
      </c>
      <c r="I42" s="200"/>
      <c r="J42" s="201" t="s">
        <v>1073</v>
      </c>
    </row>
    <row r="43" spans="2:10" ht="13.5">
      <c r="B43" s="40">
        <v>40</v>
      </c>
      <c r="C43" s="40" t="s">
        <v>1401</v>
      </c>
      <c r="D43" s="17" t="s">
        <v>1394</v>
      </c>
      <c r="E43" s="17" t="s">
        <v>1395</v>
      </c>
      <c r="F43" s="17" t="s">
        <v>1</v>
      </c>
      <c r="G43" s="17" t="s">
        <v>1400</v>
      </c>
      <c r="H43" s="17" t="s">
        <v>1217</v>
      </c>
      <c r="I43" s="200"/>
      <c r="J43" s="201" t="s">
        <v>1073</v>
      </c>
    </row>
    <row r="44" spans="2:10" ht="13.5">
      <c r="B44" s="201">
        <v>41</v>
      </c>
      <c r="C44" s="201" t="s">
        <v>1165</v>
      </c>
      <c r="D44" s="200" t="s">
        <v>1163</v>
      </c>
      <c r="E44" s="200" t="s">
        <v>882</v>
      </c>
      <c r="F44" s="200" t="s">
        <v>1</v>
      </c>
      <c r="G44" s="200" t="s">
        <v>882</v>
      </c>
      <c r="H44" s="200" t="s">
        <v>1158</v>
      </c>
      <c r="I44" s="200" t="s">
        <v>1137</v>
      </c>
      <c r="J44" s="201" t="s">
        <v>1073</v>
      </c>
    </row>
    <row r="45" spans="2:10" ht="13.5">
      <c r="B45" s="201">
        <v>42</v>
      </c>
      <c r="C45" s="201" t="s">
        <v>1166</v>
      </c>
      <c r="D45" s="200" t="s">
        <v>1163</v>
      </c>
      <c r="E45" s="200" t="s">
        <v>882</v>
      </c>
      <c r="F45" s="200" t="s">
        <v>1</v>
      </c>
      <c r="G45" s="200" t="s">
        <v>882</v>
      </c>
      <c r="H45" s="200" t="s">
        <v>1158</v>
      </c>
      <c r="I45" s="200"/>
      <c r="J45" s="201" t="s">
        <v>1073</v>
      </c>
    </row>
    <row r="46" spans="2:10" ht="13.5">
      <c r="B46" s="201">
        <v>43</v>
      </c>
      <c r="C46" s="201" t="s">
        <v>1167</v>
      </c>
      <c r="D46" s="200" t="s">
        <v>1163</v>
      </c>
      <c r="E46" s="200" t="s">
        <v>882</v>
      </c>
      <c r="F46" s="200" t="s">
        <v>1</v>
      </c>
      <c r="G46" s="200" t="s">
        <v>882</v>
      </c>
      <c r="H46" s="200" t="s">
        <v>1158</v>
      </c>
      <c r="I46" s="200"/>
      <c r="J46" s="201" t="s">
        <v>1073</v>
      </c>
    </row>
    <row r="49" ht="13.5">
      <c r="B49" t="s">
        <v>185</v>
      </c>
    </row>
    <row r="50" spans="2:8" ht="13.5">
      <c r="B50" s="1" t="s">
        <v>109</v>
      </c>
      <c r="C50" s="1" t="s">
        <v>183</v>
      </c>
      <c r="D50" s="1" t="s">
        <v>184</v>
      </c>
      <c r="F50" s="1" t="s">
        <v>533</v>
      </c>
      <c r="G50" s="3" t="s">
        <v>532</v>
      </c>
      <c r="H50" s="198" t="s">
        <v>1075</v>
      </c>
    </row>
    <row r="51" spans="2:8" ht="13.5">
      <c r="B51" s="200">
        <v>100</v>
      </c>
      <c r="C51" s="200">
        <v>20</v>
      </c>
      <c r="D51" s="202">
        <f>B51/C51</f>
        <v>5</v>
      </c>
      <c r="F51" s="200" t="s">
        <v>534</v>
      </c>
      <c r="G51" s="200" t="s">
        <v>541</v>
      </c>
      <c r="H51" s="200">
        <v>1</v>
      </c>
    </row>
    <row r="52" spans="2:8" ht="13.5">
      <c r="B52" s="200">
        <v>200</v>
      </c>
      <c r="C52" s="200">
        <v>45</v>
      </c>
      <c r="D52" s="202">
        <f>B52/C52</f>
        <v>4.444444444444445</v>
      </c>
      <c r="F52" s="200" t="s">
        <v>535</v>
      </c>
      <c r="G52" s="200" t="s">
        <v>540</v>
      </c>
      <c r="H52" s="200">
        <v>2</v>
      </c>
    </row>
    <row r="53" spans="2:8" ht="13.5">
      <c r="B53" s="200">
        <v>300</v>
      </c>
      <c r="C53" s="200">
        <v>70</v>
      </c>
      <c r="D53" s="202">
        <f>B53/C53</f>
        <v>4.285714285714286</v>
      </c>
      <c r="F53" s="200" t="s">
        <v>536</v>
      </c>
      <c r="G53" s="200" t="s">
        <v>539</v>
      </c>
      <c r="H53" s="200">
        <v>3</v>
      </c>
    </row>
    <row r="54" spans="2:8" ht="13.5">
      <c r="B54" s="200">
        <v>500</v>
      </c>
      <c r="C54" s="200">
        <v>125</v>
      </c>
      <c r="D54" s="202">
        <f>B54/C54</f>
        <v>4</v>
      </c>
      <c r="F54" s="200" t="s">
        <v>537</v>
      </c>
      <c r="G54" s="200" t="s">
        <v>545</v>
      </c>
      <c r="H54" s="201">
        <v>4</v>
      </c>
    </row>
    <row r="55" spans="2:8" ht="13.5">
      <c r="B55" s="200">
        <v>1000</v>
      </c>
      <c r="C55" s="200">
        <v>275</v>
      </c>
      <c r="D55" s="202">
        <f>B55/C55</f>
        <v>3.6363636363636362</v>
      </c>
      <c r="F55" s="200" t="s">
        <v>538</v>
      </c>
      <c r="G55" s="200" t="s">
        <v>551</v>
      </c>
      <c r="H55" s="201">
        <v>5</v>
      </c>
    </row>
    <row r="56" spans="6:8" ht="13.5">
      <c r="F56" s="200" t="s">
        <v>550</v>
      </c>
      <c r="G56" s="200" t="s">
        <v>551</v>
      </c>
      <c r="H56" s="201">
        <v>6</v>
      </c>
    </row>
    <row r="57" spans="2:8" ht="13.5">
      <c r="B57" t="s">
        <v>182</v>
      </c>
      <c r="F57" s="200" t="s">
        <v>556</v>
      </c>
      <c r="G57" s="200" t="s">
        <v>551</v>
      </c>
      <c r="H57" s="201">
        <v>7</v>
      </c>
    </row>
    <row r="58" spans="2:8" ht="13.5">
      <c r="B58" s="1" t="s">
        <v>109</v>
      </c>
      <c r="C58" s="1" t="s">
        <v>183</v>
      </c>
      <c r="D58" s="1" t="s">
        <v>184</v>
      </c>
      <c r="F58" s="200" t="s">
        <v>557</v>
      </c>
      <c r="G58" s="200" t="s">
        <v>551</v>
      </c>
      <c r="H58" s="201">
        <v>8</v>
      </c>
    </row>
    <row r="59" spans="2:8" ht="13.5">
      <c r="B59" s="200">
        <v>100</v>
      </c>
      <c r="C59" s="200">
        <v>20</v>
      </c>
      <c r="D59" s="202">
        <f>B59/C59</f>
        <v>5</v>
      </c>
      <c r="F59" s="201" t="s">
        <v>792</v>
      </c>
      <c r="G59" s="201" t="s">
        <v>551</v>
      </c>
      <c r="H59" s="201">
        <v>9</v>
      </c>
    </row>
    <row r="60" spans="2:8" ht="13.5">
      <c r="B60" s="200">
        <v>200</v>
      </c>
      <c r="C60" s="200">
        <v>55</v>
      </c>
      <c r="D60" s="202">
        <f>B60/C60</f>
        <v>3.6363636363636362</v>
      </c>
      <c r="F60" s="200" t="s">
        <v>791</v>
      </c>
      <c r="G60" s="200" t="s">
        <v>551</v>
      </c>
      <c r="H60" s="200">
        <v>10</v>
      </c>
    </row>
    <row r="61" spans="2:8" ht="13.5">
      <c r="B61" s="200">
        <v>300</v>
      </c>
      <c r="C61" s="200">
        <v>85</v>
      </c>
      <c r="D61" s="202">
        <f>B61/C61</f>
        <v>3.5294117647058822</v>
      </c>
      <c r="F61" s="200" t="s">
        <v>793</v>
      </c>
      <c r="G61" s="200" t="s">
        <v>551</v>
      </c>
      <c r="H61" s="200">
        <v>10</v>
      </c>
    </row>
    <row r="62" spans="2:4" ht="13.5">
      <c r="B62" s="200">
        <v>500</v>
      </c>
      <c r="C62" s="200">
        <v>150</v>
      </c>
      <c r="D62" s="202">
        <f>B62/C62</f>
        <v>3.3333333333333335</v>
      </c>
    </row>
    <row r="63" spans="2:4" ht="13.5">
      <c r="B63" s="200">
        <v>1000</v>
      </c>
      <c r="C63" s="200">
        <v>325</v>
      </c>
      <c r="D63" s="202">
        <f>B63/C63</f>
        <v>3.076923076923077</v>
      </c>
    </row>
    <row r="70" ht="13.5">
      <c r="F70" s="3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116"/>
  <sheetViews>
    <sheetView zoomScalePageLayoutView="0" workbookViewId="0" topLeftCell="A13">
      <pane xSplit="2" topLeftCell="N1" activePane="topRight" state="frozen"/>
      <selection pane="topLeft" activeCell="H4" sqref="H4"/>
      <selection pane="topRight" activeCell="S41" sqref="S41"/>
    </sheetView>
  </sheetViews>
  <sheetFormatPr defaultColWidth="9.00390625" defaultRowHeight="13.5"/>
  <cols>
    <col min="1" max="1" width="9.00390625" style="2" customWidth="1"/>
    <col min="2" max="2" width="18.00390625" style="2" customWidth="1"/>
    <col min="3" max="3" width="5.375" style="2" customWidth="1"/>
    <col min="4" max="4" width="10.625" style="2" hidden="1" customWidth="1"/>
    <col min="5" max="5" width="5.875" style="2" bestFit="1" customWidth="1"/>
    <col min="6" max="6" width="3.00390625" style="2" customWidth="1"/>
    <col min="7" max="7" width="5.875" style="2" bestFit="1" customWidth="1"/>
    <col min="8" max="8" width="3.375" style="2" bestFit="1" customWidth="1"/>
    <col min="9" max="9" width="5.875" style="2" bestFit="1" customWidth="1"/>
    <col min="10" max="10" width="3.375" style="2" bestFit="1" customWidth="1"/>
    <col min="11" max="11" width="5.875" style="2" bestFit="1" customWidth="1"/>
    <col min="12" max="12" width="5.875" style="2" customWidth="1"/>
    <col min="13" max="13" width="11.375" style="2" customWidth="1"/>
    <col min="14" max="14" width="11.875" style="2" customWidth="1"/>
    <col min="15" max="16" width="7.875" style="2" bestFit="1" customWidth="1"/>
    <col min="17" max="17" width="10.125" style="2" bestFit="1" customWidth="1"/>
    <col min="18" max="18" width="12.875" style="2" customWidth="1"/>
    <col min="19" max="19" width="11.25390625" style="2" customWidth="1"/>
    <col min="20" max="23" width="10.125" style="2" bestFit="1" customWidth="1"/>
    <col min="24" max="24" width="8.125" style="2" bestFit="1" customWidth="1"/>
    <col min="25" max="25" width="4.50390625" style="2" bestFit="1" customWidth="1"/>
    <col min="26" max="26" width="8.125" style="2" customWidth="1"/>
    <col min="27" max="27" width="16.50390625" style="2" customWidth="1"/>
    <col min="28" max="28" width="12.25390625" style="2" customWidth="1"/>
    <col min="29" max="29" width="12.625" style="2" bestFit="1" customWidth="1"/>
    <col min="30" max="30" width="10.125" style="2" bestFit="1" customWidth="1"/>
    <col min="31" max="31" width="23.875" style="2" customWidth="1"/>
    <col min="32" max="32" width="31.25390625" style="2" customWidth="1"/>
    <col min="33" max="33" width="14.625" style="2" bestFit="1" customWidth="1"/>
    <col min="34" max="34" width="19.50390625" style="2" bestFit="1" customWidth="1"/>
    <col min="35" max="43" width="12.125" style="2" customWidth="1"/>
    <col min="44" max="44" width="16.50390625" style="2" customWidth="1"/>
    <col min="45" max="45" width="16.625" style="2" customWidth="1"/>
    <col min="46" max="57" width="12.125" style="2" customWidth="1"/>
    <col min="58" max="16384" width="9.00390625" style="2" customWidth="1"/>
  </cols>
  <sheetData>
    <row r="1" ht="13.5">
      <c r="B1" s="2" t="s">
        <v>1115</v>
      </c>
    </row>
    <row r="3" spans="2:19" ht="14.25" thickBot="1">
      <c r="B3" s="2" t="s">
        <v>520</v>
      </c>
      <c r="S3" s="2" t="s">
        <v>521</v>
      </c>
    </row>
    <row r="4" spans="2:30" s="35" customFormat="1" ht="14.25" thickBot="1">
      <c r="B4" s="34"/>
      <c r="C4" s="55"/>
      <c r="D4" s="236" t="s">
        <v>6</v>
      </c>
      <c r="E4" s="239"/>
      <c r="F4" s="237"/>
      <c r="G4" s="237"/>
      <c r="H4" s="237"/>
      <c r="I4" s="237"/>
      <c r="J4" s="237"/>
      <c r="K4" s="237"/>
      <c r="L4" s="237"/>
      <c r="M4" s="238"/>
      <c r="N4" s="236" t="s">
        <v>5</v>
      </c>
      <c r="O4" s="237"/>
      <c r="P4" s="237"/>
      <c r="Q4" s="237"/>
      <c r="R4" s="237"/>
      <c r="S4" s="237"/>
      <c r="T4" s="238"/>
      <c r="U4" s="237"/>
      <c r="V4" s="237"/>
      <c r="W4" s="237"/>
      <c r="X4" s="238"/>
      <c r="Y4" s="63"/>
      <c r="Z4" s="63"/>
      <c r="AA4" s="63"/>
      <c r="AB4" s="33"/>
      <c r="AC4" s="33"/>
      <c r="AD4" s="33"/>
    </row>
    <row r="5" spans="2:26" ht="14.25" thickBot="1">
      <c r="B5" s="217" t="s">
        <v>7</v>
      </c>
      <c r="C5" s="218" t="s">
        <v>2</v>
      </c>
      <c r="D5" s="219" t="s">
        <v>1076</v>
      </c>
      <c r="E5" s="220" t="s">
        <v>1077</v>
      </c>
      <c r="F5" s="220"/>
      <c r="G5" s="220" t="s">
        <v>1001</v>
      </c>
      <c r="H5" s="220"/>
      <c r="I5" s="220" t="s">
        <v>1002</v>
      </c>
      <c r="J5" s="221"/>
      <c r="K5" s="222" t="s">
        <v>1003</v>
      </c>
      <c r="L5" s="221"/>
      <c r="M5" s="220" t="s">
        <v>999</v>
      </c>
      <c r="N5" s="223" t="s">
        <v>1001</v>
      </c>
      <c r="O5" s="223" t="s">
        <v>1002</v>
      </c>
      <c r="P5" s="224" t="s">
        <v>1003</v>
      </c>
      <c r="Q5" s="223" t="s">
        <v>1077</v>
      </c>
      <c r="R5" s="223" t="s">
        <v>1001</v>
      </c>
      <c r="S5" s="223" t="s">
        <v>1002</v>
      </c>
      <c r="T5" s="224" t="s">
        <v>1003</v>
      </c>
      <c r="U5" s="18" t="s">
        <v>111</v>
      </c>
      <c r="V5" s="18"/>
      <c r="W5" s="18"/>
      <c r="X5" s="18" t="s">
        <v>112</v>
      </c>
      <c r="Y5" s="32" t="s">
        <v>14</v>
      </c>
      <c r="Z5" s="2" t="s">
        <v>1078</v>
      </c>
    </row>
    <row r="6" spans="2:26" ht="13.5">
      <c r="B6" s="8" t="s">
        <v>1168</v>
      </c>
      <c r="C6" s="39">
        <v>1</v>
      </c>
      <c r="D6" s="157"/>
      <c r="E6" s="225">
        <v>0</v>
      </c>
      <c r="F6" s="39" t="s">
        <v>739</v>
      </c>
      <c r="G6" s="39">
        <v>0</v>
      </c>
      <c r="H6" s="39" t="s">
        <v>739</v>
      </c>
      <c r="I6" s="225">
        <v>0</v>
      </c>
      <c r="J6" s="39" t="s">
        <v>1275</v>
      </c>
      <c r="K6" s="39">
        <v>59</v>
      </c>
      <c r="L6" s="39" t="s">
        <v>739</v>
      </c>
      <c r="M6" s="23">
        <f aca="true" t="shared" si="0" ref="M6:M34">E6/E$34</f>
        <v>0</v>
      </c>
      <c r="N6" s="23">
        <f aca="true" t="shared" si="1" ref="N6:N15">G6/G$34</f>
        <v>0</v>
      </c>
      <c r="O6" s="23">
        <f aca="true" t="shared" si="2" ref="O6:O15">I6/I$34</f>
        <v>0</v>
      </c>
      <c r="P6" s="23">
        <f aca="true" t="shared" si="3" ref="P6:P13">K6/K$34</f>
        <v>0.0898021308980213</v>
      </c>
      <c r="Q6" s="24" t="str">
        <f>IF(ISERROR(1/#REF!)=TRUE,"出現しない",1/#REF!*4)</f>
        <v>出現しない</v>
      </c>
      <c r="R6" s="24" t="str">
        <f>IF(ISERROR(1/N7)=TRUE,"出現しない",1/N7*3)</f>
        <v>出現しない</v>
      </c>
      <c r="S6" s="24" t="str">
        <f>IF(ISERROR(1/O7)=TRUE,"出現しない",1/O7*2)</f>
        <v>出現しない</v>
      </c>
      <c r="T6" s="89">
        <f aca="true" t="shared" si="4" ref="T6:T32">IF(ISERROR(1/P6)=TRUE,"出現しない",1/P6)</f>
        <v>11.135593220338984</v>
      </c>
      <c r="U6" s="109">
        <v>20</v>
      </c>
      <c r="V6" s="109"/>
      <c r="W6" s="109"/>
      <c r="X6" s="53"/>
      <c r="Y6" s="53"/>
      <c r="Z6" s="53"/>
    </row>
    <row r="7" spans="2:26" ht="13.5">
      <c r="B7" s="9" t="s">
        <v>1169</v>
      </c>
      <c r="C7" s="40">
        <v>1</v>
      </c>
      <c r="D7" s="151"/>
      <c r="E7" s="3">
        <v>0</v>
      </c>
      <c r="F7" s="40" t="s">
        <v>739</v>
      </c>
      <c r="G7" s="40">
        <v>0</v>
      </c>
      <c r="H7" s="40" t="s">
        <v>739</v>
      </c>
      <c r="I7" s="3">
        <v>0</v>
      </c>
      <c r="J7" s="40" t="s">
        <v>739</v>
      </c>
      <c r="K7" s="40">
        <v>66</v>
      </c>
      <c r="L7" s="40" t="s">
        <v>739</v>
      </c>
      <c r="M7" s="26">
        <f t="shared" si="0"/>
        <v>0</v>
      </c>
      <c r="N7" s="26">
        <f t="shared" si="1"/>
        <v>0</v>
      </c>
      <c r="O7" s="26">
        <f t="shared" si="2"/>
        <v>0</v>
      </c>
      <c r="P7" s="26">
        <f t="shared" si="3"/>
        <v>0.1004566210045662</v>
      </c>
      <c r="Q7" s="27" t="str">
        <f>IF(ISERROR(1/#REF!)=TRUE,"出現しない",1/#REF!*4)</f>
        <v>出現しない</v>
      </c>
      <c r="R7" s="27" t="str">
        <f>IF(ISERROR(1/N8)=TRUE,"出現しない",1/N8*3)</f>
        <v>出現しない</v>
      </c>
      <c r="S7" s="27" t="str">
        <f>IF(ISERROR(1/O8)=TRUE,"出現しない",1/O8*2)</f>
        <v>出現しない</v>
      </c>
      <c r="T7" s="91">
        <f t="shared" si="4"/>
        <v>9.954545454545455</v>
      </c>
      <c r="U7" s="28">
        <v>20</v>
      </c>
      <c r="V7" s="28"/>
      <c r="W7" s="28"/>
      <c r="X7" s="20"/>
      <c r="Y7" s="20"/>
      <c r="Z7" s="20"/>
    </row>
    <row r="8" spans="2:26" ht="13.5">
      <c r="B8" s="9" t="s">
        <v>1170</v>
      </c>
      <c r="C8" s="40">
        <v>1</v>
      </c>
      <c r="D8" s="151"/>
      <c r="E8" s="3">
        <v>0</v>
      </c>
      <c r="F8" s="40" t="s">
        <v>739</v>
      </c>
      <c r="G8" s="40">
        <v>0</v>
      </c>
      <c r="H8" s="40" t="s">
        <v>739</v>
      </c>
      <c r="I8" s="3">
        <v>0</v>
      </c>
      <c r="J8" s="40" t="s">
        <v>739</v>
      </c>
      <c r="K8" s="40">
        <v>66</v>
      </c>
      <c r="L8" s="40" t="s">
        <v>739</v>
      </c>
      <c r="M8" s="26">
        <f t="shared" si="0"/>
        <v>0</v>
      </c>
      <c r="N8" s="26">
        <f t="shared" si="1"/>
        <v>0</v>
      </c>
      <c r="O8" s="26">
        <f t="shared" si="2"/>
        <v>0</v>
      </c>
      <c r="P8" s="26">
        <f t="shared" si="3"/>
        <v>0.1004566210045662</v>
      </c>
      <c r="Q8" s="27" t="str">
        <f>IF(ISERROR(1/#REF!)=TRUE,"出現しない",1/#REF!*4)</f>
        <v>出現しない</v>
      </c>
      <c r="R8" s="27" t="str">
        <f aca="true" t="shared" si="5" ref="R8:R34">IF(ISERROR(1/N8)=TRUE,"出現しない",1/N8*3)</f>
        <v>出現しない</v>
      </c>
      <c r="S8" s="27" t="str">
        <f aca="true" t="shared" si="6" ref="S8:S34">IF(ISERROR(1/O8)=TRUE,"出現しない",1/O8*2)</f>
        <v>出現しない</v>
      </c>
      <c r="T8" s="91">
        <f t="shared" si="4"/>
        <v>9.954545454545455</v>
      </c>
      <c r="U8" s="28">
        <v>20</v>
      </c>
      <c r="V8" s="28"/>
      <c r="W8" s="28"/>
      <c r="X8" s="20"/>
      <c r="Y8" s="20"/>
      <c r="Z8" s="20"/>
    </row>
    <row r="9" spans="2:26" ht="14.25" thickBot="1">
      <c r="B9" s="10" t="s">
        <v>1171</v>
      </c>
      <c r="C9" s="41">
        <v>1</v>
      </c>
      <c r="D9" s="153"/>
      <c r="E9" s="226">
        <v>0</v>
      </c>
      <c r="F9" s="41" t="s">
        <v>739</v>
      </c>
      <c r="G9" s="41">
        <v>0</v>
      </c>
      <c r="H9" s="41" t="s">
        <v>739</v>
      </c>
      <c r="I9" s="226">
        <v>0</v>
      </c>
      <c r="J9" s="41" t="s">
        <v>739</v>
      </c>
      <c r="K9" s="41">
        <v>73</v>
      </c>
      <c r="L9" s="40" t="s">
        <v>739</v>
      </c>
      <c r="M9" s="29">
        <f t="shared" si="0"/>
        <v>0</v>
      </c>
      <c r="N9" s="29">
        <f t="shared" si="1"/>
        <v>0</v>
      </c>
      <c r="O9" s="29">
        <f t="shared" si="2"/>
        <v>0</v>
      </c>
      <c r="P9" s="29">
        <f t="shared" si="3"/>
        <v>0.1111111111111111</v>
      </c>
      <c r="Q9" s="30" t="str">
        <f>IF(ISERROR(1/#REF!)=TRUE,"出現しない",1/#REF!*4)</f>
        <v>出現しない</v>
      </c>
      <c r="R9" s="30" t="str">
        <f t="shared" si="5"/>
        <v>出現しない</v>
      </c>
      <c r="S9" s="30" t="str">
        <f t="shared" si="6"/>
        <v>出現しない</v>
      </c>
      <c r="T9" s="93">
        <f t="shared" si="4"/>
        <v>9</v>
      </c>
      <c r="U9" s="31">
        <v>20</v>
      </c>
      <c r="V9" s="31"/>
      <c r="W9" s="31"/>
      <c r="X9" s="21"/>
      <c r="Y9" s="21"/>
      <c r="Z9" s="21"/>
    </row>
    <row r="10" spans="2:26" ht="13.5">
      <c r="B10" s="8" t="s">
        <v>1172</v>
      </c>
      <c r="C10" s="39">
        <v>2</v>
      </c>
      <c r="D10" s="157"/>
      <c r="E10" s="225">
        <v>0</v>
      </c>
      <c r="F10" s="39" t="s">
        <v>739</v>
      </c>
      <c r="G10" s="39">
        <v>0</v>
      </c>
      <c r="H10" s="39" t="s">
        <v>739</v>
      </c>
      <c r="I10" s="225">
        <v>0</v>
      </c>
      <c r="J10" s="39" t="s">
        <v>739</v>
      </c>
      <c r="K10" s="39">
        <v>93</v>
      </c>
      <c r="L10" s="40" t="s">
        <v>739</v>
      </c>
      <c r="M10" s="23">
        <f t="shared" si="0"/>
        <v>0</v>
      </c>
      <c r="N10" s="23">
        <f t="shared" si="1"/>
        <v>0</v>
      </c>
      <c r="O10" s="23">
        <f t="shared" si="2"/>
        <v>0</v>
      </c>
      <c r="P10" s="23">
        <f t="shared" si="3"/>
        <v>0.1415525114155251</v>
      </c>
      <c r="Q10" s="24" t="str">
        <f>IF(ISERROR(1/#REF!)=TRUE,"出現しない",1/#REF!*4)</f>
        <v>出現しない</v>
      </c>
      <c r="R10" s="24" t="str">
        <f t="shared" si="5"/>
        <v>出現しない</v>
      </c>
      <c r="S10" s="24" t="str">
        <f t="shared" si="6"/>
        <v>出現しない</v>
      </c>
      <c r="T10" s="89">
        <f t="shared" si="4"/>
        <v>7.064516129032259</v>
      </c>
      <c r="U10" s="28">
        <v>20</v>
      </c>
      <c r="V10" s="28"/>
      <c r="W10" s="28"/>
      <c r="X10" s="20"/>
      <c r="Y10" s="20"/>
      <c r="Z10" s="20"/>
    </row>
    <row r="11" spans="2:26" ht="13.5">
      <c r="B11" s="9" t="s">
        <v>1173</v>
      </c>
      <c r="C11" s="40">
        <v>2</v>
      </c>
      <c r="D11" s="151"/>
      <c r="E11" s="3">
        <v>0</v>
      </c>
      <c r="F11" s="40" t="s">
        <v>739</v>
      </c>
      <c r="G11" s="40">
        <v>0</v>
      </c>
      <c r="H11" s="40" t="s">
        <v>739</v>
      </c>
      <c r="I11" s="3">
        <v>0</v>
      </c>
      <c r="J11" s="40" t="s">
        <v>739</v>
      </c>
      <c r="K11" s="40">
        <v>79</v>
      </c>
      <c r="L11" s="40" t="s">
        <v>739</v>
      </c>
      <c r="M11" s="26">
        <f t="shared" si="0"/>
        <v>0</v>
      </c>
      <c r="N11" s="26">
        <f t="shared" si="1"/>
        <v>0</v>
      </c>
      <c r="O11" s="26">
        <f t="shared" si="2"/>
        <v>0</v>
      </c>
      <c r="P11" s="26">
        <f t="shared" si="3"/>
        <v>0.1202435312024353</v>
      </c>
      <c r="Q11" s="27" t="str">
        <f>IF(ISERROR(1/#REF!)=TRUE,"出現しない",1/#REF!*4)</f>
        <v>出現しない</v>
      </c>
      <c r="R11" s="27" t="str">
        <f t="shared" si="5"/>
        <v>出現しない</v>
      </c>
      <c r="S11" s="27" t="str">
        <f t="shared" si="6"/>
        <v>出現しない</v>
      </c>
      <c r="T11" s="91">
        <f t="shared" si="4"/>
        <v>8.316455696202532</v>
      </c>
      <c r="U11" s="28">
        <v>20</v>
      </c>
      <c r="V11" s="28"/>
      <c r="W11" s="28"/>
      <c r="X11" s="20"/>
      <c r="Y11" s="20"/>
      <c r="Z11" s="20"/>
    </row>
    <row r="12" spans="2:26" ht="13.5">
      <c r="B12" s="9" t="s">
        <v>1174</v>
      </c>
      <c r="C12" s="40">
        <v>2</v>
      </c>
      <c r="D12" s="151"/>
      <c r="E12" s="3">
        <v>0</v>
      </c>
      <c r="F12" s="40" t="s">
        <v>739</v>
      </c>
      <c r="G12" s="40">
        <v>0</v>
      </c>
      <c r="H12" s="40" t="s">
        <v>739</v>
      </c>
      <c r="I12" s="3">
        <v>0</v>
      </c>
      <c r="J12" s="40" t="s">
        <v>739</v>
      </c>
      <c r="K12" s="40">
        <v>86</v>
      </c>
      <c r="L12" s="40" t="s">
        <v>739</v>
      </c>
      <c r="M12" s="26">
        <f t="shared" si="0"/>
        <v>0</v>
      </c>
      <c r="N12" s="26">
        <f t="shared" si="1"/>
        <v>0</v>
      </c>
      <c r="O12" s="26">
        <f t="shared" si="2"/>
        <v>0</v>
      </c>
      <c r="P12" s="26">
        <f t="shared" si="3"/>
        <v>0.1308980213089802</v>
      </c>
      <c r="Q12" s="27" t="str">
        <f>IF(ISERROR(1/#REF!)=TRUE,"出現しない",1/#REF!*4)</f>
        <v>出現しない</v>
      </c>
      <c r="R12" s="27" t="str">
        <f t="shared" si="5"/>
        <v>出現しない</v>
      </c>
      <c r="S12" s="27" t="str">
        <f t="shared" si="6"/>
        <v>出現しない</v>
      </c>
      <c r="T12" s="91">
        <f t="shared" si="4"/>
        <v>7.6395348837209305</v>
      </c>
      <c r="U12" s="106">
        <v>20</v>
      </c>
      <c r="V12" s="106"/>
      <c r="W12" s="106"/>
      <c r="X12" s="38"/>
      <c r="Y12" s="38"/>
      <c r="Z12" s="38"/>
    </row>
    <row r="13" spans="2:26" ht="13.5">
      <c r="B13" s="9" t="s">
        <v>1181</v>
      </c>
      <c r="C13" s="40">
        <v>2</v>
      </c>
      <c r="D13" s="151"/>
      <c r="E13" s="3">
        <v>0</v>
      </c>
      <c r="F13" s="40" t="s">
        <v>739</v>
      </c>
      <c r="G13" s="40">
        <v>0</v>
      </c>
      <c r="H13" s="40" t="s">
        <v>739</v>
      </c>
      <c r="I13" s="3">
        <v>53</v>
      </c>
      <c r="J13" s="40" t="s">
        <v>739</v>
      </c>
      <c r="K13" s="40">
        <v>0</v>
      </c>
      <c r="L13" s="40" t="s">
        <v>739</v>
      </c>
      <c r="M13" s="26">
        <f t="shared" si="0"/>
        <v>0</v>
      </c>
      <c r="N13" s="26">
        <f t="shared" si="1"/>
        <v>0</v>
      </c>
      <c r="O13" s="26">
        <f t="shared" si="2"/>
        <v>0.1715210355987055</v>
      </c>
      <c r="P13" s="26">
        <f t="shared" si="3"/>
        <v>0</v>
      </c>
      <c r="Q13" s="27" t="str">
        <f>IF(ISERROR(1/#REF!)=TRUE,"出現しない",1/#REF!*4)</f>
        <v>出現しない</v>
      </c>
      <c r="R13" s="27" t="str">
        <f t="shared" si="5"/>
        <v>出現しない</v>
      </c>
      <c r="S13" s="27">
        <f t="shared" si="6"/>
        <v>11.660377358490567</v>
      </c>
      <c r="T13" s="91" t="str">
        <f t="shared" si="4"/>
        <v>出現しない</v>
      </c>
      <c r="U13" s="106"/>
      <c r="V13" s="106"/>
      <c r="W13" s="106"/>
      <c r="X13" s="38"/>
      <c r="Y13" s="38"/>
      <c r="Z13" s="38"/>
    </row>
    <row r="14" spans="2:26" ht="13.5">
      <c r="B14" s="9" t="s">
        <v>1175</v>
      </c>
      <c r="C14" s="40">
        <v>2</v>
      </c>
      <c r="D14" s="151"/>
      <c r="E14" s="3">
        <v>0</v>
      </c>
      <c r="F14" s="40" t="s">
        <v>739</v>
      </c>
      <c r="G14" s="40">
        <v>0</v>
      </c>
      <c r="H14" s="40" t="s">
        <v>739</v>
      </c>
      <c r="I14" s="3">
        <v>25</v>
      </c>
      <c r="J14" s="40" t="s">
        <v>739</v>
      </c>
      <c r="K14" s="40">
        <v>37</v>
      </c>
      <c r="L14" s="40" t="s">
        <v>739</v>
      </c>
      <c r="M14" s="26">
        <f t="shared" si="0"/>
        <v>0</v>
      </c>
      <c r="N14" s="26">
        <f>G14/G$34</f>
        <v>0</v>
      </c>
      <c r="O14" s="26">
        <f>I14/I$34</f>
        <v>0.08090614886731391</v>
      </c>
      <c r="P14" s="26">
        <f>K14/K$34</f>
        <v>0.0563165905631659</v>
      </c>
      <c r="Q14" s="27" t="str">
        <f>IF(ISERROR(1/#REF!)=TRUE,"出現しない",1/#REF!*4)</f>
        <v>出現しない</v>
      </c>
      <c r="R14" s="27" t="str">
        <f t="shared" si="5"/>
        <v>出現しない</v>
      </c>
      <c r="S14" s="27">
        <f t="shared" si="6"/>
        <v>24.720000000000002</v>
      </c>
      <c r="T14" s="91">
        <f t="shared" si="4"/>
        <v>17.756756756756758</v>
      </c>
      <c r="U14" s="28">
        <v>20</v>
      </c>
      <c r="V14" s="28"/>
      <c r="W14" s="28"/>
      <c r="X14" s="20"/>
      <c r="Y14" s="20"/>
      <c r="Z14" s="20"/>
    </row>
    <row r="15" spans="2:26" ht="14.25" thickBot="1">
      <c r="B15" s="10" t="s">
        <v>1182</v>
      </c>
      <c r="C15" s="41">
        <v>2</v>
      </c>
      <c r="D15" s="153"/>
      <c r="E15" s="226">
        <v>0</v>
      </c>
      <c r="F15" s="41" t="s">
        <v>739</v>
      </c>
      <c r="G15" s="41">
        <v>0</v>
      </c>
      <c r="H15" s="40" t="s">
        <v>739</v>
      </c>
      <c r="I15" s="226">
        <v>33</v>
      </c>
      <c r="J15" s="41" t="s">
        <v>739</v>
      </c>
      <c r="K15" s="41">
        <v>0</v>
      </c>
      <c r="L15" s="40" t="s">
        <v>739</v>
      </c>
      <c r="M15" s="26">
        <f t="shared" si="0"/>
        <v>0</v>
      </c>
      <c r="N15" s="26">
        <f t="shared" si="1"/>
        <v>0</v>
      </c>
      <c r="O15" s="26">
        <f t="shared" si="2"/>
        <v>0.10679611650485436</v>
      </c>
      <c r="P15" s="29">
        <f>K15/K$34</f>
        <v>0</v>
      </c>
      <c r="Q15" s="27" t="str">
        <f>IF(ISERROR(1/#REF!)=TRUE,"出現しない",1/#REF!*4)</f>
        <v>出現しない</v>
      </c>
      <c r="R15" s="27" t="str">
        <f t="shared" si="5"/>
        <v>出現しない</v>
      </c>
      <c r="S15" s="27">
        <f t="shared" si="6"/>
        <v>18.727272727272727</v>
      </c>
      <c r="T15" s="93" t="str">
        <f t="shared" si="4"/>
        <v>出現しない</v>
      </c>
      <c r="U15" s="106"/>
      <c r="V15" s="106"/>
      <c r="W15" s="106"/>
      <c r="X15" s="38"/>
      <c r="Y15" s="38"/>
      <c r="Z15" s="38"/>
    </row>
    <row r="16" spans="2:26" ht="13.5">
      <c r="B16" s="8" t="s">
        <v>1176</v>
      </c>
      <c r="C16" s="39">
        <v>3</v>
      </c>
      <c r="D16" s="157"/>
      <c r="E16" s="225">
        <v>0</v>
      </c>
      <c r="F16" s="39" t="s">
        <v>739</v>
      </c>
      <c r="G16" s="39">
        <v>0</v>
      </c>
      <c r="H16" s="39" t="s">
        <v>739</v>
      </c>
      <c r="I16" s="225">
        <v>47</v>
      </c>
      <c r="J16" s="39" t="s">
        <v>739</v>
      </c>
      <c r="K16" s="39">
        <v>63</v>
      </c>
      <c r="L16" s="40" t="s">
        <v>739</v>
      </c>
      <c r="M16" s="23">
        <f t="shared" si="0"/>
        <v>0</v>
      </c>
      <c r="N16" s="23">
        <f aca="true" t="shared" si="7" ref="N16:N34">G16/G$34</f>
        <v>0</v>
      </c>
      <c r="O16" s="23">
        <f aca="true" t="shared" si="8" ref="O16:O34">I16/I$34</f>
        <v>0.15210355987055016</v>
      </c>
      <c r="P16" s="23">
        <f aca="true" t="shared" si="9" ref="P16:P34">K16/K$34</f>
        <v>0.0958904109589041</v>
      </c>
      <c r="Q16" s="24" t="str">
        <f>IF(ISERROR(1/#REF!)=TRUE,"出現しない",1/#REF!*4)</f>
        <v>出現しない</v>
      </c>
      <c r="R16" s="24" t="str">
        <f t="shared" si="5"/>
        <v>出現しない</v>
      </c>
      <c r="S16" s="24">
        <f t="shared" si="6"/>
        <v>13.148936170212766</v>
      </c>
      <c r="T16" s="89">
        <f t="shared" si="4"/>
        <v>10.428571428571429</v>
      </c>
      <c r="U16" s="25">
        <v>20</v>
      </c>
      <c r="V16" s="25"/>
      <c r="W16" s="25"/>
      <c r="X16" s="19"/>
      <c r="Y16" s="19"/>
      <c r="Z16" s="19"/>
    </row>
    <row r="17" spans="2:26" ht="13.5">
      <c r="B17" s="9" t="s">
        <v>1177</v>
      </c>
      <c r="C17" s="40">
        <v>3</v>
      </c>
      <c r="D17" s="151"/>
      <c r="E17" s="3">
        <v>0</v>
      </c>
      <c r="F17" s="40" t="s">
        <v>739</v>
      </c>
      <c r="G17" s="40">
        <v>59</v>
      </c>
      <c r="H17" s="40" t="s">
        <v>739</v>
      </c>
      <c r="I17" s="3">
        <v>21</v>
      </c>
      <c r="J17" s="40" t="s">
        <v>739</v>
      </c>
      <c r="K17" s="40">
        <v>35</v>
      </c>
      <c r="L17" s="40" t="s">
        <v>739</v>
      </c>
      <c r="M17" s="26">
        <f t="shared" si="0"/>
        <v>0</v>
      </c>
      <c r="N17" s="26">
        <f t="shared" si="7"/>
        <v>0.11545988258317025</v>
      </c>
      <c r="O17" s="26">
        <f t="shared" si="8"/>
        <v>0.06796116504854369</v>
      </c>
      <c r="P17" s="26">
        <f t="shared" si="9"/>
        <v>0.0532724505327245</v>
      </c>
      <c r="Q17" s="27" t="str">
        <f>IF(ISERROR(1/#REF!)=TRUE,"出現しない",1/#REF!*4)</f>
        <v>出現しない</v>
      </c>
      <c r="R17" s="27">
        <f>IF(ISERROR(1/N17)=TRUE,"出現しない",1/N17*3)</f>
        <v>25.98305084745763</v>
      </c>
      <c r="S17" s="27">
        <f>IF(ISERROR(1/O17)=TRUE,"出現しない",1/O17*2)</f>
        <v>29.42857142857143</v>
      </c>
      <c r="T17" s="91">
        <f>IF(ISERROR(1/P17)=TRUE,"出現しない",1/P17)</f>
        <v>18.771428571428572</v>
      </c>
      <c r="U17" s="28">
        <v>20</v>
      </c>
      <c r="V17" s="28"/>
      <c r="W17" s="28"/>
      <c r="X17" s="20"/>
      <c r="Y17" s="20"/>
      <c r="Z17" s="20"/>
    </row>
    <row r="18" spans="2:26" ht="13.5">
      <c r="B18" s="9" t="s">
        <v>1180</v>
      </c>
      <c r="C18" s="40">
        <v>3</v>
      </c>
      <c r="D18" s="151"/>
      <c r="E18" s="3">
        <v>0</v>
      </c>
      <c r="F18" s="40" t="s">
        <v>739</v>
      </c>
      <c r="G18" s="40">
        <v>0</v>
      </c>
      <c r="H18" s="40" t="s">
        <v>739</v>
      </c>
      <c r="I18" s="3">
        <v>48</v>
      </c>
      <c r="J18" s="40" t="s">
        <v>739</v>
      </c>
      <c r="K18" s="40">
        <v>0</v>
      </c>
      <c r="L18" s="40" t="s">
        <v>739</v>
      </c>
      <c r="M18" s="26">
        <f t="shared" si="0"/>
        <v>0</v>
      </c>
      <c r="N18" s="26">
        <f t="shared" si="7"/>
        <v>0</v>
      </c>
      <c r="O18" s="26">
        <f t="shared" si="8"/>
        <v>0.1553398058252427</v>
      </c>
      <c r="P18" s="26">
        <f t="shared" si="9"/>
        <v>0</v>
      </c>
      <c r="Q18" s="27" t="str">
        <f>IF(ISERROR(1/#REF!)=TRUE,"出現しない",1/#REF!*4)</f>
        <v>出現しない</v>
      </c>
      <c r="R18" s="27" t="str">
        <f t="shared" si="5"/>
        <v>出現しない</v>
      </c>
      <c r="S18" s="27">
        <f t="shared" si="6"/>
        <v>12.875000000000002</v>
      </c>
      <c r="T18" s="91" t="str">
        <f t="shared" si="4"/>
        <v>出現しない</v>
      </c>
      <c r="U18" s="28">
        <v>20</v>
      </c>
      <c r="V18" s="28"/>
      <c r="W18" s="28"/>
      <c r="X18" s="20"/>
      <c r="Y18" s="20"/>
      <c r="Z18" s="20"/>
    </row>
    <row r="19" spans="2:26" ht="13.5">
      <c r="B19" s="9" t="s">
        <v>1183</v>
      </c>
      <c r="C19" s="40">
        <v>3</v>
      </c>
      <c r="D19" s="151"/>
      <c r="E19" s="3">
        <v>0</v>
      </c>
      <c r="F19" s="40" t="s">
        <v>739</v>
      </c>
      <c r="G19" s="40">
        <v>0</v>
      </c>
      <c r="H19" s="40" t="s">
        <v>739</v>
      </c>
      <c r="I19" s="3">
        <v>27</v>
      </c>
      <c r="J19" s="40" t="s">
        <v>739</v>
      </c>
      <c r="K19" s="40">
        <v>0</v>
      </c>
      <c r="L19" s="40" t="s">
        <v>739</v>
      </c>
      <c r="M19" s="26">
        <f t="shared" si="0"/>
        <v>0</v>
      </c>
      <c r="N19" s="26">
        <f t="shared" si="7"/>
        <v>0</v>
      </c>
      <c r="O19" s="26">
        <f t="shared" si="8"/>
        <v>0.08737864077669903</v>
      </c>
      <c r="P19" s="26">
        <f t="shared" si="9"/>
        <v>0</v>
      </c>
      <c r="Q19" s="27" t="str">
        <f>IF(ISERROR(1/#REF!)=TRUE,"出現しない",1/#REF!*4)</f>
        <v>出現しない</v>
      </c>
      <c r="R19" s="27" t="str">
        <f t="shared" si="5"/>
        <v>出現しない</v>
      </c>
      <c r="S19" s="27">
        <f t="shared" si="6"/>
        <v>22.88888888888889</v>
      </c>
      <c r="T19" s="91" t="str">
        <f t="shared" si="4"/>
        <v>出現しない</v>
      </c>
      <c r="U19" s="28">
        <v>20</v>
      </c>
      <c r="V19" s="28"/>
      <c r="W19" s="28"/>
      <c r="X19" s="20"/>
      <c r="Y19" s="20"/>
      <c r="Z19" s="20"/>
    </row>
    <row r="20" spans="2:26" ht="13.5">
      <c r="B20" s="9" t="s">
        <v>1184</v>
      </c>
      <c r="C20" s="40">
        <v>3</v>
      </c>
      <c r="D20" s="151"/>
      <c r="E20" s="3">
        <v>0</v>
      </c>
      <c r="F20" s="40" t="s">
        <v>739</v>
      </c>
      <c r="G20" s="40">
        <v>90</v>
      </c>
      <c r="H20" s="40" t="s">
        <v>739</v>
      </c>
      <c r="I20" s="3">
        <v>23</v>
      </c>
      <c r="J20" s="40" t="s">
        <v>739</v>
      </c>
      <c r="K20" s="40">
        <v>0</v>
      </c>
      <c r="L20" s="40" t="s">
        <v>739</v>
      </c>
      <c r="M20" s="26">
        <f t="shared" si="0"/>
        <v>0</v>
      </c>
      <c r="N20" s="26">
        <f t="shared" si="7"/>
        <v>0.1761252446183953</v>
      </c>
      <c r="O20" s="26">
        <f t="shared" si="8"/>
        <v>0.0744336569579288</v>
      </c>
      <c r="P20" s="26">
        <f t="shared" si="9"/>
        <v>0</v>
      </c>
      <c r="Q20" s="27" t="str">
        <f>IF(ISERROR(1/#REF!)=TRUE,"出現しない",1/#REF!*4)</f>
        <v>出現しない</v>
      </c>
      <c r="R20" s="27">
        <f t="shared" si="5"/>
        <v>17.033333333333335</v>
      </c>
      <c r="S20" s="27">
        <f t="shared" si="6"/>
        <v>26.869565217391305</v>
      </c>
      <c r="T20" s="91" t="str">
        <f t="shared" si="4"/>
        <v>出現しない</v>
      </c>
      <c r="U20" s="28">
        <v>20</v>
      </c>
      <c r="V20" s="28"/>
      <c r="W20" s="28"/>
      <c r="X20" s="20"/>
      <c r="Y20" s="20"/>
      <c r="Z20" s="20"/>
    </row>
    <row r="21" spans="2:26" ht="14.25" thickBot="1">
      <c r="B21" s="10" t="s">
        <v>1186</v>
      </c>
      <c r="C21" s="41">
        <v>3</v>
      </c>
      <c r="D21" s="153"/>
      <c r="E21" s="226">
        <v>0</v>
      </c>
      <c r="F21" s="41" t="s">
        <v>739</v>
      </c>
      <c r="G21" s="41">
        <v>89</v>
      </c>
      <c r="H21" s="41" t="s">
        <v>739</v>
      </c>
      <c r="I21" s="226">
        <v>0</v>
      </c>
      <c r="J21" s="41" t="s">
        <v>739</v>
      </c>
      <c r="K21" s="41">
        <v>0</v>
      </c>
      <c r="L21" s="40" t="s">
        <v>739</v>
      </c>
      <c r="M21" s="29">
        <f t="shared" si="0"/>
        <v>0</v>
      </c>
      <c r="N21" s="29">
        <f t="shared" si="7"/>
        <v>0.17416829745596868</v>
      </c>
      <c r="O21" s="29">
        <f t="shared" si="8"/>
        <v>0</v>
      </c>
      <c r="P21" s="29">
        <f t="shared" si="9"/>
        <v>0</v>
      </c>
      <c r="Q21" s="30" t="str">
        <f>IF(ISERROR(1/#REF!)=TRUE,"出現しない",1/#REF!*4)</f>
        <v>出現しない</v>
      </c>
      <c r="R21" s="30">
        <f t="shared" si="5"/>
        <v>17.224719101123597</v>
      </c>
      <c r="S21" s="30" t="str">
        <f t="shared" si="6"/>
        <v>出現しない</v>
      </c>
      <c r="T21" s="93" t="str">
        <f t="shared" si="4"/>
        <v>出現しない</v>
      </c>
      <c r="U21" s="28">
        <v>20</v>
      </c>
      <c r="V21" s="28"/>
      <c r="W21" s="28"/>
      <c r="X21" s="20"/>
      <c r="Y21" s="20"/>
      <c r="Z21" s="20"/>
    </row>
    <row r="22" spans="2:26" ht="13.5">
      <c r="B22" s="8" t="s">
        <v>1179</v>
      </c>
      <c r="C22" s="39">
        <v>4</v>
      </c>
      <c r="D22" s="157"/>
      <c r="E22" s="225">
        <v>37</v>
      </c>
      <c r="F22" s="39" t="s">
        <v>739</v>
      </c>
      <c r="G22" s="39">
        <v>43</v>
      </c>
      <c r="H22" s="39" t="s">
        <v>739</v>
      </c>
      <c r="I22" s="225">
        <v>7</v>
      </c>
      <c r="J22" s="39" t="s">
        <v>739</v>
      </c>
      <c r="K22" s="39">
        <v>0</v>
      </c>
      <c r="L22" s="40" t="s">
        <v>739</v>
      </c>
      <c r="M22" s="23">
        <f t="shared" si="0"/>
        <v>0.1267123287671233</v>
      </c>
      <c r="N22" s="23">
        <f t="shared" si="7"/>
        <v>0.08414872798434442</v>
      </c>
      <c r="O22" s="23">
        <f t="shared" si="8"/>
        <v>0.022653721682847898</v>
      </c>
      <c r="P22" s="23">
        <f t="shared" si="9"/>
        <v>0</v>
      </c>
      <c r="Q22" s="24" t="str">
        <f>IF(ISERROR(1/#REF!)=TRUE,"出現しない",1/#REF!*4)</f>
        <v>出現しない</v>
      </c>
      <c r="R22" s="24">
        <f t="shared" si="5"/>
        <v>35.651162790697676</v>
      </c>
      <c r="S22" s="24">
        <f t="shared" si="6"/>
        <v>88.28571428571428</v>
      </c>
      <c r="T22" s="89" t="str">
        <f t="shared" si="4"/>
        <v>出現しない</v>
      </c>
      <c r="U22" s="25">
        <v>15</v>
      </c>
      <c r="V22" s="25"/>
      <c r="W22" s="25"/>
      <c r="X22" s="19"/>
      <c r="Y22" s="19"/>
      <c r="Z22" s="19"/>
    </row>
    <row r="23" spans="2:26" ht="13.5">
      <c r="B23" s="9" t="s">
        <v>1274</v>
      </c>
      <c r="C23" s="40">
        <v>4</v>
      </c>
      <c r="D23" s="151"/>
      <c r="E23" s="3">
        <v>36</v>
      </c>
      <c r="F23" s="40" t="s">
        <v>739</v>
      </c>
      <c r="G23" s="40">
        <v>47</v>
      </c>
      <c r="H23" s="40" t="s">
        <v>739</v>
      </c>
      <c r="I23" s="3">
        <v>16</v>
      </c>
      <c r="J23" s="40" t="s">
        <v>739</v>
      </c>
      <c r="K23" s="40">
        <v>0</v>
      </c>
      <c r="L23" s="40" t="s">
        <v>739</v>
      </c>
      <c r="M23" s="26">
        <f t="shared" si="0"/>
        <v>0.1232876712328767</v>
      </c>
      <c r="N23" s="26">
        <f t="shared" si="7"/>
        <v>0.09197651663405088</v>
      </c>
      <c r="O23" s="26">
        <f t="shared" si="8"/>
        <v>0.05177993527508091</v>
      </c>
      <c r="P23" s="26">
        <f t="shared" si="9"/>
        <v>0</v>
      </c>
      <c r="Q23" s="27" t="str">
        <f>IF(ISERROR(1/#REF!)=TRUE,"出現しない",1/#REF!*4)</f>
        <v>出現しない</v>
      </c>
      <c r="R23" s="27">
        <f t="shared" si="5"/>
        <v>32.61702127659574</v>
      </c>
      <c r="S23" s="27">
        <f t="shared" si="6"/>
        <v>38.625</v>
      </c>
      <c r="T23" s="91" t="str">
        <f t="shared" si="4"/>
        <v>出現しない</v>
      </c>
      <c r="U23" s="106">
        <v>15</v>
      </c>
      <c r="V23" s="106"/>
      <c r="W23" s="106"/>
      <c r="X23" s="38"/>
      <c r="Y23" s="38"/>
      <c r="Z23" s="38"/>
    </row>
    <row r="24" spans="2:26" ht="13.5">
      <c r="B24" s="9" t="s">
        <v>1205</v>
      </c>
      <c r="C24" s="40">
        <v>4</v>
      </c>
      <c r="D24" s="151"/>
      <c r="E24" s="3">
        <v>43</v>
      </c>
      <c r="F24" s="40" t="s">
        <v>739</v>
      </c>
      <c r="G24" s="40">
        <v>62</v>
      </c>
      <c r="H24" s="40" t="s">
        <v>739</v>
      </c>
      <c r="I24" s="3">
        <v>0</v>
      </c>
      <c r="J24" s="40" t="s">
        <v>739</v>
      </c>
      <c r="K24" s="40">
        <v>0</v>
      </c>
      <c r="L24" s="40" t="s">
        <v>739</v>
      </c>
      <c r="M24" s="26">
        <f t="shared" si="0"/>
        <v>0.14726027397260275</v>
      </c>
      <c r="N24" s="26">
        <f t="shared" si="7"/>
        <v>0.12133072407045009</v>
      </c>
      <c r="O24" s="26">
        <f t="shared" si="8"/>
        <v>0</v>
      </c>
      <c r="P24" s="26">
        <f t="shared" si="9"/>
        <v>0</v>
      </c>
      <c r="Q24" s="27" t="str">
        <f>IF(ISERROR(1/#REF!)=TRUE,"出現しない",1/#REF!*4)</f>
        <v>出現しない</v>
      </c>
      <c r="R24" s="27">
        <f t="shared" si="5"/>
        <v>24.725806451612904</v>
      </c>
      <c r="S24" s="27" t="str">
        <f t="shared" si="6"/>
        <v>出現しない</v>
      </c>
      <c r="T24" s="91" t="str">
        <f t="shared" si="4"/>
        <v>出現しない</v>
      </c>
      <c r="U24" s="106">
        <v>15</v>
      </c>
      <c r="V24" s="106"/>
      <c r="W24" s="106"/>
      <c r="X24" s="38"/>
      <c r="Y24" s="38"/>
      <c r="Z24" s="38"/>
    </row>
    <row r="25" spans="2:26" ht="13.5">
      <c r="B25" s="9" t="s">
        <v>1208</v>
      </c>
      <c r="C25" s="40">
        <v>4</v>
      </c>
      <c r="D25" s="151"/>
      <c r="E25" s="3">
        <v>45</v>
      </c>
      <c r="F25" s="40" t="s">
        <v>739</v>
      </c>
      <c r="G25" s="40">
        <v>72</v>
      </c>
      <c r="H25" s="40" t="s">
        <v>739</v>
      </c>
      <c r="I25" s="3">
        <v>0</v>
      </c>
      <c r="J25" s="40" t="s">
        <v>739</v>
      </c>
      <c r="K25" s="40">
        <v>0</v>
      </c>
      <c r="L25" s="40" t="s">
        <v>739</v>
      </c>
      <c r="M25" s="26">
        <f t="shared" si="0"/>
        <v>0.1541095890410959</v>
      </c>
      <c r="N25" s="26">
        <f t="shared" si="7"/>
        <v>0.14090019569471623</v>
      </c>
      <c r="O25" s="26">
        <f t="shared" si="8"/>
        <v>0</v>
      </c>
      <c r="P25" s="26">
        <f t="shared" si="9"/>
        <v>0</v>
      </c>
      <c r="Q25" s="27" t="str">
        <f>IF(ISERROR(1/#REF!)=TRUE,"出現しない",1/#REF!*4)</f>
        <v>出現しない</v>
      </c>
      <c r="R25" s="27">
        <f t="shared" si="5"/>
        <v>21.291666666666668</v>
      </c>
      <c r="S25" s="27" t="str">
        <f t="shared" si="6"/>
        <v>出現しない</v>
      </c>
      <c r="T25" s="91" t="str">
        <f t="shared" si="4"/>
        <v>出現しない</v>
      </c>
      <c r="U25" s="20">
        <v>15</v>
      </c>
      <c r="V25" s="20"/>
      <c r="W25" s="20"/>
      <c r="X25" s="20"/>
      <c r="Y25" s="20"/>
      <c r="Z25" s="20"/>
    </row>
    <row r="26" spans="2:26" ht="14.25" thickBot="1">
      <c r="B26" s="10" t="s">
        <v>1207</v>
      </c>
      <c r="C26" s="41">
        <v>4</v>
      </c>
      <c r="D26" s="153"/>
      <c r="E26" s="226">
        <v>43</v>
      </c>
      <c r="F26" s="41" t="s">
        <v>739</v>
      </c>
      <c r="G26" s="41">
        <v>0</v>
      </c>
      <c r="H26" s="41" t="s">
        <v>739</v>
      </c>
      <c r="I26" s="226">
        <v>0</v>
      </c>
      <c r="J26" s="41" t="s">
        <v>739</v>
      </c>
      <c r="K26" s="41">
        <v>0</v>
      </c>
      <c r="L26" s="40" t="s">
        <v>739</v>
      </c>
      <c r="M26" s="29">
        <f t="shared" si="0"/>
        <v>0.14726027397260275</v>
      </c>
      <c r="N26" s="29">
        <f t="shared" si="7"/>
        <v>0</v>
      </c>
      <c r="O26" s="29">
        <f t="shared" si="8"/>
        <v>0</v>
      </c>
      <c r="P26" s="29">
        <f t="shared" si="9"/>
        <v>0</v>
      </c>
      <c r="Q26" s="30" t="str">
        <f>IF(ISERROR(1/#REF!)=TRUE,"出現しない",1/#REF!*4)</f>
        <v>出現しない</v>
      </c>
      <c r="R26" s="30" t="str">
        <f t="shared" si="5"/>
        <v>出現しない</v>
      </c>
      <c r="S26" s="30" t="str">
        <f t="shared" si="6"/>
        <v>出現しない</v>
      </c>
      <c r="T26" s="93" t="str">
        <f t="shared" si="4"/>
        <v>出現しない</v>
      </c>
      <c r="U26" s="20">
        <v>15</v>
      </c>
      <c r="V26" s="20"/>
      <c r="W26" s="20"/>
      <c r="X26" s="20"/>
      <c r="Y26" s="20"/>
      <c r="Z26" s="20"/>
    </row>
    <row r="27" spans="2:26" ht="13.5">
      <c r="B27" s="8" t="s">
        <v>1206</v>
      </c>
      <c r="C27" s="39">
        <v>5</v>
      </c>
      <c r="D27" s="157"/>
      <c r="E27" s="225">
        <v>21</v>
      </c>
      <c r="F27" s="39" t="s">
        <v>739</v>
      </c>
      <c r="G27" s="39">
        <v>17</v>
      </c>
      <c r="H27" s="39" t="s">
        <v>739</v>
      </c>
      <c r="I27" s="225">
        <v>5</v>
      </c>
      <c r="J27" s="39" t="s">
        <v>739</v>
      </c>
      <c r="K27" s="39">
        <v>0</v>
      </c>
      <c r="L27" s="40" t="s">
        <v>739</v>
      </c>
      <c r="M27" s="23">
        <f t="shared" si="0"/>
        <v>0.07191780821917808</v>
      </c>
      <c r="N27" s="23">
        <f t="shared" si="7"/>
        <v>0.033268101761252444</v>
      </c>
      <c r="O27" s="23">
        <f t="shared" si="8"/>
        <v>0.016181229773462782</v>
      </c>
      <c r="P27" s="23">
        <f t="shared" si="9"/>
        <v>0</v>
      </c>
      <c r="Q27" s="24" t="str">
        <f>IF(ISERROR(1/#REF!)=TRUE,"出現しない",1/#REF!*4)</f>
        <v>出現しない</v>
      </c>
      <c r="R27" s="24">
        <f t="shared" si="5"/>
        <v>90.1764705882353</v>
      </c>
      <c r="S27" s="24">
        <f t="shared" si="6"/>
        <v>123.60000000000001</v>
      </c>
      <c r="T27" s="89" t="str">
        <f t="shared" si="4"/>
        <v>出現しない</v>
      </c>
      <c r="U27" s="19">
        <v>15</v>
      </c>
      <c r="V27" s="19"/>
      <c r="W27" s="19"/>
      <c r="X27" s="19"/>
      <c r="Y27" s="19"/>
      <c r="Z27" s="19"/>
    </row>
    <row r="28" spans="2:26" ht="13.5">
      <c r="B28" s="9" t="s">
        <v>1210</v>
      </c>
      <c r="C28" s="40">
        <v>5</v>
      </c>
      <c r="D28" s="151"/>
      <c r="E28" s="3">
        <v>17</v>
      </c>
      <c r="F28" s="40" t="s">
        <v>739</v>
      </c>
      <c r="G28" s="40">
        <v>11</v>
      </c>
      <c r="H28" s="40" t="s">
        <v>739</v>
      </c>
      <c r="I28" s="3">
        <v>0</v>
      </c>
      <c r="J28" s="40" t="s">
        <v>739</v>
      </c>
      <c r="K28" s="40">
        <v>0</v>
      </c>
      <c r="L28" s="40" t="s">
        <v>739</v>
      </c>
      <c r="M28" s="26">
        <f t="shared" si="0"/>
        <v>0.05821917808219178</v>
      </c>
      <c r="N28" s="26">
        <f t="shared" si="7"/>
        <v>0.021526418786692758</v>
      </c>
      <c r="O28" s="26">
        <f t="shared" si="8"/>
        <v>0</v>
      </c>
      <c r="P28" s="26">
        <f t="shared" si="9"/>
        <v>0</v>
      </c>
      <c r="Q28" s="27" t="str">
        <f>IF(ISERROR(1/#REF!)=TRUE,"出現しない",1/#REF!*4)</f>
        <v>出現しない</v>
      </c>
      <c r="R28" s="27">
        <f t="shared" si="5"/>
        <v>139.36363636363637</v>
      </c>
      <c r="S28" s="27" t="str">
        <f t="shared" si="6"/>
        <v>出現しない</v>
      </c>
      <c r="T28" s="91" t="str">
        <f t="shared" si="4"/>
        <v>出現しない</v>
      </c>
      <c r="U28" s="38">
        <v>10</v>
      </c>
      <c r="V28" s="38"/>
      <c r="W28" s="38"/>
      <c r="X28" s="38"/>
      <c r="Y28" s="38"/>
      <c r="Z28" s="38"/>
    </row>
    <row r="29" spans="2:26" ht="13.5">
      <c r="B29" s="9" t="s">
        <v>1185</v>
      </c>
      <c r="C29" s="40">
        <v>5</v>
      </c>
      <c r="D29" s="151"/>
      <c r="E29" s="3">
        <v>22</v>
      </c>
      <c r="F29" s="40" t="s">
        <v>739</v>
      </c>
      <c r="G29" s="40">
        <v>17</v>
      </c>
      <c r="H29" s="40" t="s">
        <v>739</v>
      </c>
      <c r="I29" s="3">
        <v>4</v>
      </c>
      <c r="J29" s="40" t="s">
        <v>739</v>
      </c>
      <c r="K29" s="40">
        <v>0</v>
      </c>
      <c r="L29" s="40" t="s">
        <v>739</v>
      </c>
      <c r="M29" s="26">
        <f t="shared" si="0"/>
        <v>0.07534246575342465</v>
      </c>
      <c r="N29" s="26">
        <f t="shared" si="7"/>
        <v>0.033268101761252444</v>
      </c>
      <c r="O29" s="26">
        <f t="shared" si="8"/>
        <v>0.012944983818770227</v>
      </c>
      <c r="P29" s="26">
        <f t="shared" si="9"/>
        <v>0</v>
      </c>
      <c r="Q29" s="27" t="str">
        <f>IF(ISERROR(1/#REF!)=TRUE,"出現しない",1/#REF!*4)</f>
        <v>出現しない</v>
      </c>
      <c r="R29" s="27">
        <f t="shared" si="5"/>
        <v>90.1764705882353</v>
      </c>
      <c r="S29" s="27">
        <f t="shared" si="6"/>
        <v>154.5</v>
      </c>
      <c r="T29" s="91" t="str">
        <f t="shared" si="4"/>
        <v>出現しない</v>
      </c>
      <c r="U29" s="38">
        <v>10</v>
      </c>
      <c r="V29" s="38"/>
      <c r="W29" s="38"/>
      <c r="X29" s="38"/>
      <c r="Y29" s="38"/>
      <c r="Z29" s="38"/>
    </row>
    <row r="30" spans="2:26" ht="13.5">
      <c r="B30" s="9" t="s">
        <v>1204</v>
      </c>
      <c r="C30" s="40">
        <v>5</v>
      </c>
      <c r="D30" s="151"/>
      <c r="E30" s="3">
        <v>8</v>
      </c>
      <c r="F30" s="40" t="s">
        <v>739</v>
      </c>
      <c r="G30" s="40">
        <v>0</v>
      </c>
      <c r="H30" s="40" t="s">
        <v>739</v>
      </c>
      <c r="I30" s="3">
        <v>0</v>
      </c>
      <c r="J30" s="40" t="s">
        <v>1079</v>
      </c>
      <c r="K30" s="40">
        <v>0</v>
      </c>
      <c r="L30" s="40" t="s">
        <v>739</v>
      </c>
      <c r="M30" s="26">
        <f t="shared" si="0"/>
        <v>0.0273972602739726</v>
      </c>
      <c r="N30" s="26">
        <f t="shared" si="7"/>
        <v>0</v>
      </c>
      <c r="O30" s="26">
        <f t="shared" si="8"/>
        <v>0</v>
      </c>
      <c r="P30" s="26">
        <f t="shared" si="9"/>
        <v>0</v>
      </c>
      <c r="Q30" s="27" t="str">
        <f>IF(ISERROR(1/#REF!)=TRUE,"出現しない",1/#REF!*4)</f>
        <v>出現しない</v>
      </c>
      <c r="R30" s="27" t="str">
        <f t="shared" si="5"/>
        <v>出現しない</v>
      </c>
      <c r="S30" s="27" t="str">
        <f t="shared" si="6"/>
        <v>出現しない</v>
      </c>
      <c r="T30" s="91" t="str">
        <f t="shared" si="4"/>
        <v>出現しない</v>
      </c>
      <c r="U30" s="38">
        <v>10</v>
      </c>
      <c r="V30" s="38"/>
      <c r="W30" s="38"/>
      <c r="X30" s="38"/>
      <c r="Y30" s="38"/>
      <c r="Z30" s="38"/>
    </row>
    <row r="31" spans="2:26" ht="14.25" thickBot="1">
      <c r="B31" s="10" t="s">
        <v>1209</v>
      </c>
      <c r="C31" s="41">
        <v>5</v>
      </c>
      <c r="D31" s="153"/>
      <c r="E31" s="226">
        <v>8</v>
      </c>
      <c r="F31" s="41" t="s">
        <v>739</v>
      </c>
      <c r="G31" s="41">
        <v>4</v>
      </c>
      <c r="H31" s="41" t="s">
        <v>739</v>
      </c>
      <c r="I31" s="226">
        <v>0</v>
      </c>
      <c r="J31" s="41" t="s">
        <v>739</v>
      </c>
      <c r="K31" s="41">
        <v>0</v>
      </c>
      <c r="L31" s="40" t="s">
        <v>739</v>
      </c>
      <c r="M31" s="29">
        <f t="shared" si="0"/>
        <v>0.0273972602739726</v>
      </c>
      <c r="N31" s="29">
        <f t="shared" si="7"/>
        <v>0.007827788649706457</v>
      </c>
      <c r="O31" s="29">
        <f t="shared" si="8"/>
        <v>0</v>
      </c>
      <c r="P31" s="29">
        <f t="shared" si="9"/>
        <v>0</v>
      </c>
      <c r="Q31" s="30" t="str">
        <f>IF(ISERROR(1/#REF!)=TRUE,"出現しない",1/#REF!*4)</f>
        <v>出現しない</v>
      </c>
      <c r="R31" s="30">
        <f t="shared" si="5"/>
        <v>383.25</v>
      </c>
      <c r="S31" s="30" t="str">
        <f t="shared" si="6"/>
        <v>出現しない</v>
      </c>
      <c r="T31" s="93" t="str">
        <f t="shared" si="4"/>
        <v>出現しない</v>
      </c>
      <c r="U31" s="10"/>
      <c r="V31" s="21"/>
      <c r="W31" s="21"/>
      <c r="X31" s="136"/>
      <c r="Y31" s="136"/>
      <c r="Z31" s="137"/>
    </row>
    <row r="32" spans="2:26" ht="14.25" thickBot="1">
      <c r="B32" s="8" t="s">
        <v>1202</v>
      </c>
      <c r="C32" s="227" t="s">
        <v>1080</v>
      </c>
      <c r="D32" s="157"/>
      <c r="E32" s="225">
        <v>7</v>
      </c>
      <c r="F32" s="39" t="s">
        <v>739</v>
      </c>
      <c r="G32" s="39">
        <v>0</v>
      </c>
      <c r="H32" s="39" t="s">
        <v>739</v>
      </c>
      <c r="I32" s="225">
        <v>0</v>
      </c>
      <c r="J32" s="39" t="s">
        <v>739</v>
      </c>
      <c r="K32" s="39">
        <v>0</v>
      </c>
      <c r="L32" s="40" t="s">
        <v>739</v>
      </c>
      <c r="M32" s="23">
        <f t="shared" si="0"/>
        <v>0.023972602739726026</v>
      </c>
      <c r="N32" s="23">
        <f t="shared" si="7"/>
        <v>0</v>
      </c>
      <c r="O32" s="23">
        <f t="shared" si="8"/>
        <v>0</v>
      </c>
      <c r="P32" s="23">
        <f t="shared" si="9"/>
        <v>0</v>
      </c>
      <c r="Q32" s="30" t="str">
        <f>IF(ISERROR(1/#REF!)=TRUE,"出現しない",1/#REF!*4)</f>
        <v>出現しない</v>
      </c>
      <c r="R32" s="24" t="str">
        <f t="shared" si="5"/>
        <v>出現しない</v>
      </c>
      <c r="S32" s="24" t="str">
        <f t="shared" si="6"/>
        <v>出現しない</v>
      </c>
      <c r="T32" s="89" t="str">
        <f t="shared" si="4"/>
        <v>出現しない</v>
      </c>
      <c r="U32" s="38"/>
      <c r="V32" s="38"/>
      <c r="W32" s="38"/>
      <c r="X32" s="38"/>
      <c r="Y32" s="38"/>
      <c r="Z32" s="38"/>
    </row>
    <row r="33" spans="2:26" ht="14.25" thickBot="1">
      <c r="B33" s="10" t="s">
        <v>1203</v>
      </c>
      <c r="C33" s="228" t="s">
        <v>1080</v>
      </c>
      <c r="D33" s="153"/>
      <c r="E33" s="226">
        <v>5</v>
      </c>
      <c r="F33" s="41" t="s">
        <v>739</v>
      </c>
      <c r="G33" s="41">
        <v>0</v>
      </c>
      <c r="H33" s="41" t="s">
        <v>739</v>
      </c>
      <c r="I33" s="226">
        <v>0</v>
      </c>
      <c r="J33" s="41" t="s">
        <v>739</v>
      </c>
      <c r="K33" s="41">
        <v>0</v>
      </c>
      <c r="L33" s="40" t="s">
        <v>739</v>
      </c>
      <c r="M33" s="29">
        <f t="shared" si="0"/>
        <v>0.017123287671232876</v>
      </c>
      <c r="N33" s="29">
        <f t="shared" si="7"/>
        <v>0</v>
      </c>
      <c r="O33" s="29">
        <f t="shared" si="8"/>
        <v>0</v>
      </c>
      <c r="P33" s="29">
        <f t="shared" si="9"/>
        <v>0</v>
      </c>
      <c r="Q33" s="30" t="str">
        <f>IF(ISERROR(1/#REF!)=TRUE,"出現しない",1/#REF!*4)</f>
        <v>出現しない</v>
      </c>
      <c r="R33" s="30" t="str">
        <f t="shared" si="5"/>
        <v>出現しない</v>
      </c>
      <c r="S33" s="30" t="str">
        <f t="shared" si="6"/>
        <v>出現しない</v>
      </c>
      <c r="T33" s="93"/>
      <c r="U33" s="21"/>
      <c r="V33" s="21"/>
      <c r="W33" s="21"/>
      <c r="X33" s="21"/>
      <c r="Y33" s="21"/>
      <c r="Z33" s="21"/>
    </row>
    <row r="34" spans="2:26" ht="14.25" thickBot="1">
      <c r="B34" s="11" t="s">
        <v>3</v>
      </c>
      <c r="C34" s="229"/>
      <c r="D34" s="162"/>
      <c r="E34" s="45">
        <f>SUM(E6:E33)</f>
        <v>292</v>
      </c>
      <c r="F34" s="45" t="s">
        <v>739</v>
      </c>
      <c r="G34" s="45">
        <f>SUM(G6:G33)</f>
        <v>511</v>
      </c>
      <c r="H34" s="45" t="s">
        <v>739</v>
      </c>
      <c r="I34" s="214">
        <f>SUM(I6:I33)</f>
        <v>309</v>
      </c>
      <c r="J34" s="45" t="s">
        <v>739</v>
      </c>
      <c r="K34" s="45">
        <f>SUM(K6:K33)</f>
        <v>657</v>
      </c>
      <c r="L34" s="40" t="s">
        <v>739</v>
      </c>
      <c r="M34" s="46">
        <f t="shared" si="0"/>
        <v>1</v>
      </c>
      <c r="N34" s="46">
        <f t="shared" si="7"/>
        <v>1</v>
      </c>
      <c r="O34" s="46">
        <f t="shared" si="8"/>
        <v>1</v>
      </c>
      <c r="P34" s="46">
        <f t="shared" si="9"/>
        <v>1</v>
      </c>
      <c r="Q34" s="47" t="str">
        <f>IF(ISERROR(1/#REF!)=TRUE,"出現しない",1/#REF!*4)</f>
        <v>出現しない</v>
      </c>
      <c r="R34" s="47">
        <f t="shared" si="5"/>
        <v>3</v>
      </c>
      <c r="S34" s="47">
        <f t="shared" si="6"/>
        <v>2</v>
      </c>
      <c r="T34" s="48">
        <f>IF(ISERROR(1/P34)=TRUE,"出現しない",1/P34)</f>
        <v>1</v>
      </c>
      <c r="U34" s="22"/>
      <c r="V34" s="22"/>
      <c r="W34" s="22"/>
      <c r="X34" s="22"/>
      <c r="Y34" s="22"/>
      <c r="Z34" s="22"/>
    </row>
    <row r="35" ht="13.5">
      <c r="D35" s="142">
        <v>262</v>
      </c>
    </row>
    <row r="36" spans="4:13" ht="13.5">
      <c r="D36" s="2" t="s">
        <v>1178</v>
      </c>
      <c r="M36" s="98"/>
    </row>
    <row r="37" ht="13.5">
      <c r="AQ37" s="2" t="s">
        <v>127</v>
      </c>
    </row>
    <row r="38" ht="14.25" thickBot="1">
      <c r="X38" s="216"/>
    </row>
    <row r="39" spans="19:30" ht="14.25" thickBot="1">
      <c r="S39" s="199">
        <v>2</v>
      </c>
      <c r="T39" s="203">
        <v>2</v>
      </c>
      <c r="U39" s="115" t="s">
        <v>1315</v>
      </c>
      <c r="V39" s="215" t="s">
        <v>1272</v>
      </c>
      <c r="W39" s="115" t="s">
        <v>1317</v>
      </c>
      <c r="X39" s="215" t="s">
        <v>1272</v>
      </c>
      <c r="Y39" s="111" t="s">
        <v>1218</v>
      </c>
      <c r="Z39" s="2">
        <v>4</v>
      </c>
      <c r="AB39" s="112" t="s">
        <v>601</v>
      </c>
      <c r="AC39" s="112"/>
      <c r="AD39" s="112"/>
    </row>
    <row r="40" spans="18:30" ht="14.25" thickBot="1">
      <c r="R40" s="5"/>
      <c r="S40" s="7" t="s">
        <v>1211</v>
      </c>
      <c r="T40" s="204" t="s">
        <v>1212</v>
      </c>
      <c r="U40" s="112" t="s">
        <v>1316</v>
      </c>
      <c r="V40" s="216" t="s">
        <v>1273</v>
      </c>
      <c r="W40" s="112" t="s">
        <v>1219</v>
      </c>
      <c r="X40" s="216" t="s">
        <v>1219</v>
      </c>
      <c r="Y40" s="98" t="s">
        <v>1220</v>
      </c>
      <c r="Z40" s="2" t="s">
        <v>1213</v>
      </c>
      <c r="AB40" s="112" t="s">
        <v>2</v>
      </c>
      <c r="AD40" s="98" t="s">
        <v>1074</v>
      </c>
    </row>
    <row r="41" spans="18:30" ht="13.5">
      <c r="R41" s="49" t="s">
        <v>1168</v>
      </c>
      <c r="S41" s="126">
        <v>18</v>
      </c>
      <c r="T41" s="142">
        <v>41</v>
      </c>
      <c r="U41" s="112">
        <v>18</v>
      </c>
      <c r="V41" s="216">
        <f aca="true" t="shared" si="10" ref="V41:V68">U41-S41</f>
        <v>0</v>
      </c>
      <c r="W41" s="113">
        <v>41</v>
      </c>
      <c r="X41" s="216">
        <f>W41-T41</f>
        <v>0</v>
      </c>
      <c r="Y41" s="2">
        <f>SUM(V41,X41)</f>
        <v>0</v>
      </c>
      <c r="Z41" s="98">
        <v>2</v>
      </c>
      <c r="AA41" s="206" t="s">
        <v>1168</v>
      </c>
      <c r="AB41" s="115" t="s">
        <v>1082</v>
      </c>
      <c r="AC41" s="102"/>
      <c r="AD41" s="98" t="s">
        <v>1083</v>
      </c>
    </row>
    <row r="42" spans="18:30" ht="13.5">
      <c r="R42" s="49" t="s">
        <v>1169</v>
      </c>
      <c r="S42" s="126">
        <v>20</v>
      </c>
      <c r="T42" s="142">
        <v>46</v>
      </c>
      <c r="U42" s="112">
        <v>20</v>
      </c>
      <c r="V42" s="216">
        <f t="shared" si="10"/>
        <v>0</v>
      </c>
      <c r="W42" s="113">
        <v>46</v>
      </c>
      <c r="X42" s="216">
        <f aca="true" t="shared" si="11" ref="X42:X68">W42-T42</f>
        <v>0</v>
      </c>
      <c r="Y42" s="2">
        <f aca="true" t="shared" si="12" ref="Y42:Y68">SUM(V42,X42)</f>
        <v>0</v>
      </c>
      <c r="AA42" s="206" t="s">
        <v>1169</v>
      </c>
      <c r="AB42" s="115" t="s">
        <v>1084</v>
      </c>
      <c r="AC42" s="102"/>
      <c r="AD42" s="98" t="s">
        <v>1083</v>
      </c>
    </row>
    <row r="43" spans="18:30" ht="13.5">
      <c r="R43" s="49" t="s">
        <v>1170</v>
      </c>
      <c r="S43" s="126">
        <v>26</v>
      </c>
      <c r="T43" s="142">
        <v>40</v>
      </c>
      <c r="U43" s="112">
        <v>26</v>
      </c>
      <c r="V43" s="216">
        <f t="shared" si="10"/>
        <v>0</v>
      </c>
      <c r="W43" s="113">
        <v>40</v>
      </c>
      <c r="X43" s="216">
        <f t="shared" si="11"/>
        <v>0</v>
      </c>
      <c r="Y43" s="2">
        <f t="shared" si="12"/>
        <v>0</v>
      </c>
      <c r="AA43" s="206" t="s">
        <v>1170</v>
      </c>
      <c r="AB43" s="115" t="s">
        <v>1084</v>
      </c>
      <c r="AC43" s="102"/>
      <c r="AD43" s="98" t="s">
        <v>1083</v>
      </c>
    </row>
    <row r="44" spans="18:30" ht="13.5">
      <c r="R44" s="49" t="s">
        <v>1171</v>
      </c>
      <c r="S44" s="126">
        <v>28</v>
      </c>
      <c r="T44" s="142">
        <v>45</v>
      </c>
      <c r="U44" s="113">
        <v>28</v>
      </c>
      <c r="V44" s="216">
        <f t="shared" si="10"/>
        <v>0</v>
      </c>
      <c r="W44" s="113">
        <v>45</v>
      </c>
      <c r="X44" s="216">
        <f t="shared" si="11"/>
        <v>0</v>
      </c>
      <c r="Y44" s="2">
        <f t="shared" si="12"/>
        <v>0</v>
      </c>
      <c r="Z44" s="98">
        <v>6</v>
      </c>
      <c r="AA44" s="206" t="s">
        <v>1171</v>
      </c>
      <c r="AB44" s="115" t="s">
        <v>1084</v>
      </c>
      <c r="AC44" s="102"/>
      <c r="AD44" s="98" t="s">
        <v>1083</v>
      </c>
    </row>
    <row r="45" spans="18:30" ht="13.5">
      <c r="R45" s="9" t="s">
        <v>1172</v>
      </c>
      <c r="S45" s="126">
        <v>27</v>
      </c>
      <c r="T45" s="142">
        <v>66</v>
      </c>
      <c r="U45" s="113">
        <v>27</v>
      </c>
      <c r="V45" s="216">
        <f t="shared" si="10"/>
        <v>0</v>
      </c>
      <c r="W45" s="113">
        <v>66</v>
      </c>
      <c r="X45" s="216">
        <f t="shared" si="11"/>
        <v>0</v>
      </c>
      <c r="Y45" s="2">
        <f t="shared" si="12"/>
        <v>0</v>
      </c>
      <c r="Z45" s="98">
        <v>7</v>
      </c>
      <c r="AA45" s="207" t="s">
        <v>1172</v>
      </c>
      <c r="AB45" s="115" t="s">
        <v>1085</v>
      </c>
      <c r="AC45" s="102">
        <v>550</v>
      </c>
      <c r="AD45" s="98" t="s">
        <v>1083</v>
      </c>
    </row>
    <row r="46" spans="18:30" ht="13.5">
      <c r="R46" s="9" t="s">
        <v>1173</v>
      </c>
      <c r="S46" s="126">
        <v>31</v>
      </c>
      <c r="T46" s="142">
        <v>48</v>
      </c>
      <c r="U46" s="113">
        <v>31</v>
      </c>
      <c r="V46" s="216">
        <f t="shared" si="10"/>
        <v>0</v>
      </c>
      <c r="W46" s="113">
        <v>48</v>
      </c>
      <c r="X46" s="216">
        <f t="shared" si="11"/>
        <v>0</v>
      </c>
      <c r="Y46" s="2">
        <f t="shared" si="12"/>
        <v>0</v>
      </c>
      <c r="Z46" s="98">
        <v>18</v>
      </c>
      <c r="AA46" s="207" t="s">
        <v>1173</v>
      </c>
      <c r="AB46" s="115" t="s">
        <v>1085</v>
      </c>
      <c r="AC46" s="102">
        <v>550</v>
      </c>
      <c r="AD46" s="98" t="s">
        <v>1083</v>
      </c>
    </row>
    <row r="47" spans="18:38" ht="13.5">
      <c r="R47" s="37" t="s">
        <v>1174</v>
      </c>
      <c r="S47" s="126">
        <v>36</v>
      </c>
      <c r="T47" s="142">
        <v>50</v>
      </c>
      <c r="U47" s="113">
        <v>36</v>
      </c>
      <c r="V47" s="216">
        <f t="shared" si="10"/>
        <v>0</v>
      </c>
      <c r="W47" s="113">
        <v>50</v>
      </c>
      <c r="X47" s="216">
        <f t="shared" si="11"/>
        <v>0</v>
      </c>
      <c r="Y47" s="2">
        <f t="shared" si="12"/>
        <v>0</v>
      </c>
      <c r="Z47" s="98">
        <v>11</v>
      </c>
      <c r="AA47" s="208" t="s">
        <v>1174</v>
      </c>
      <c r="AB47" s="115" t="s">
        <v>1085</v>
      </c>
      <c r="AC47" s="102">
        <v>550</v>
      </c>
      <c r="AD47" s="98" t="s">
        <v>1083</v>
      </c>
      <c r="AL47" s="2" t="s">
        <v>128</v>
      </c>
    </row>
    <row r="48" spans="18:38" ht="13.5">
      <c r="R48" s="37" t="s">
        <v>1181</v>
      </c>
      <c r="S48" s="126">
        <v>33</v>
      </c>
      <c r="T48" s="98">
        <v>20</v>
      </c>
      <c r="U48" s="112">
        <v>33</v>
      </c>
      <c r="V48" s="216">
        <f t="shared" si="10"/>
        <v>0</v>
      </c>
      <c r="W48" s="113">
        <v>20</v>
      </c>
      <c r="X48" s="216">
        <f t="shared" si="11"/>
        <v>0</v>
      </c>
      <c r="Y48" s="2">
        <f t="shared" si="12"/>
        <v>0</v>
      </c>
      <c r="Z48" s="98">
        <v>17</v>
      </c>
      <c r="AA48" s="208" t="s">
        <v>1181</v>
      </c>
      <c r="AB48" s="115" t="s">
        <v>1085</v>
      </c>
      <c r="AC48" s="102"/>
      <c r="AD48" s="98" t="s">
        <v>1083</v>
      </c>
      <c r="AL48" s="2" t="s">
        <v>129</v>
      </c>
    </row>
    <row r="49" spans="18:38" ht="13.5">
      <c r="R49" s="9" t="s">
        <v>1175</v>
      </c>
      <c r="S49" s="126">
        <v>30</v>
      </c>
      <c r="T49" s="142">
        <v>32</v>
      </c>
      <c r="U49" s="113">
        <v>30</v>
      </c>
      <c r="V49" s="216">
        <f t="shared" si="10"/>
        <v>0</v>
      </c>
      <c r="W49" s="113">
        <v>32</v>
      </c>
      <c r="X49" s="216">
        <f t="shared" si="11"/>
        <v>0</v>
      </c>
      <c r="Y49" s="2">
        <f t="shared" si="12"/>
        <v>0</v>
      </c>
      <c r="Z49" s="98">
        <v>2</v>
      </c>
      <c r="AA49" s="207" t="s">
        <v>1175</v>
      </c>
      <c r="AB49" s="115" t="s">
        <v>1086</v>
      </c>
      <c r="AC49" s="102"/>
      <c r="AD49" s="98" t="s">
        <v>1083</v>
      </c>
      <c r="AL49" s="2" t="s">
        <v>130</v>
      </c>
    </row>
    <row r="50" spans="18:38" ht="14.25" thickBot="1">
      <c r="R50" s="37" t="s">
        <v>1182</v>
      </c>
      <c r="S50" s="126">
        <v>18</v>
      </c>
      <c r="T50" s="205">
        <v>15</v>
      </c>
      <c r="U50" s="113">
        <v>18</v>
      </c>
      <c r="V50" s="216">
        <f t="shared" si="10"/>
        <v>0</v>
      </c>
      <c r="W50" s="113">
        <v>15</v>
      </c>
      <c r="X50" s="216">
        <f t="shared" si="11"/>
        <v>0</v>
      </c>
      <c r="Y50" s="2">
        <f t="shared" si="12"/>
        <v>0</v>
      </c>
      <c r="Z50" s="98">
        <v>4</v>
      </c>
      <c r="AA50" s="208" t="s">
        <v>1182</v>
      </c>
      <c r="AB50" s="115" t="s">
        <v>1086</v>
      </c>
      <c r="AC50" s="102"/>
      <c r="AD50" s="98" t="s">
        <v>1083</v>
      </c>
      <c r="AL50" s="2" t="s">
        <v>131</v>
      </c>
    </row>
    <row r="51" spans="18:30" ht="13.5">
      <c r="R51" s="8" t="s">
        <v>1176</v>
      </c>
      <c r="S51" s="126">
        <v>48</v>
      </c>
      <c r="T51" s="142">
        <v>62</v>
      </c>
      <c r="U51" s="112">
        <v>48</v>
      </c>
      <c r="V51" s="216">
        <f t="shared" si="10"/>
        <v>0</v>
      </c>
      <c r="W51" s="113">
        <v>62</v>
      </c>
      <c r="X51" s="216">
        <f t="shared" si="11"/>
        <v>0</v>
      </c>
      <c r="Y51" s="2">
        <f t="shared" si="12"/>
        <v>0</v>
      </c>
      <c r="Z51" s="98">
        <v>2</v>
      </c>
      <c r="AA51" s="209" t="s">
        <v>1176</v>
      </c>
      <c r="AB51" s="115" t="s">
        <v>1086</v>
      </c>
      <c r="AC51" s="102">
        <v>600</v>
      </c>
      <c r="AD51" s="98" t="s">
        <v>1083</v>
      </c>
    </row>
    <row r="52" spans="18:30" ht="13.5">
      <c r="R52" s="9" t="s">
        <v>1177</v>
      </c>
      <c r="S52" s="126">
        <v>19</v>
      </c>
      <c r="T52" s="142">
        <v>37</v>
      </c>
      <c r="U52" s="113">
        <v>44</v>
      </c>
      <c r="V52" s="216">
        <f t="shared" si="10"/>
        <v>25</v>
      </c>
      <c r="W52" s="113">
        <v>71</v>
      </c>
      <c r="X52" s="216">
        <f t="shared" si="11"/>
        <v>34</v>
      </c>
      <c r="Y52" s="2">
        <f>SUM(V52,X52)</f>
        <v>59</v>
      </c>
      <c r="AA52" s="207" t="s">
        <v>1177</v>
      </c>
      <c r="AB52" s="115" t="s">
        <v>1086</v>
      </c>
      <c r="AC52" s="102"/>
      <c r="AD52" s="98" t="s">
        <v>1083</v>
      </c>
    </row>
    <row r="53" spans="18:30" ht="13.5">
      <c r="R53" s="9" t="s">
        <v>1180</v>
      </c>
      <c r="S53" s="126">
        <v>26</v>
      </c>
      <c r="T53" s="142">
        <v>22</v>
      </c>
      <c r="U53" s="112">
        <v>26</v>
      </c>
      <c r="V53" s="216">
        <f t="shared" si="10"/>
        <v>0</v>
      </c>
      <c r="W53" s="113">
        <v>22</v>
      </c>
      <c r="X53" s="216">
        <f t="shared" si="11"/>
        <v>0</v>
      </c>
      <c r="Y53" s="2">
        <f t="shared" si="12"/>
        <v>0</v>
      </c>
      <c r="Z53" s="98">
        <v>6</v>
      </c>
      <c r="AA53" s="207" t="s">
        <v>1180</v>
      </c>
      <c r="AB53" s="115" t="s">
        <v>1086</v>
      </c>
      <c r="AC53" s="102"/>
      <c r="AD53" s="98" t="s">
        <v>1083</v>
      </c>
    </row>
    <row r="54" spans="18:30" ht="13.5">
      <c r="R54" s="9" t="s">
        <v>1183</v>
      </c>
      <c r="S54" s="126">
        <v>15</v>
      </c>
      <c r="T54" s="205">
        <v>12</v>
      </c>
      <c r="U54" s="113">
        <v>15</v>
      </c>
      <c r="V54" s="216">
        <f t="shared" si="10"/>
        <v>0</v>
      </c>
      <c r="W54" s="113">
        <v>12</v>
      </c>
      <c r="X54" s="216">
        <f t="shared" si="11"/>
        <v>0</v>
      </c>
      <c r="Y54" s="2">
        <f t="shared" si="12"/>
        <v>0</v>
      </c>
      <c r="AA54" s="207" t="s">
        <v>1183</v>
      </c>
      <c r="AB54" s="115" t="s">
        <v>1086</v>
      </c>
      <c r="AC54" s="102"/>
      <c r="AD54" s="98" t="s">
        <v>1083</v>
      </c>
    </row>
    <row r="55" spans="18:30" ht="13.5">
      <c r="R55" s="9" t="s">
        <v>1184</v>
      </c>
      <c r="S55" s="126">
        <v>13</v>
      </c>
      <c r="T55" s="205">
        <v>10</v>
      </c>
      <c r="U55" s="113">
        <v>57</v>
      </c>
      <c r="V55" s="216">
        <f t="shared" si="10"/>
        <v>44</v>
      </c>
      <c r="W55" s="113">
        <v>56</v>
      </c>
      <c r="X55" s="216">
        <f t="shared" si="11"/>
        <v>46</v>
      </c>
      <c r="Y55" s="2">
        <f t="shared" si="12"/>
        <v>90</v>
      </c>
      <c r="AA55" s="207" t="s">
        <v>1184</v>
      </c>
      <c r="AB55" s="115" t="s">
        <v>1087</v>
      </c>
      <c r="AC55" s="102"/>
      <c r="AD55" s="98" t="s">
        <v>1083</v>
      </c>
    </row>
    <row r="56" spans="18:30" ht="14.25" thickBot="1">
      <c r="R56" s="9" t="s">
        <v>1186</v>
      </c>
      <c r="S56" s="126"/>
      <c r="U56" s="113">
        <v>47</v>
      </c>
      <c r="V56" s="216">
        <f t="shared" si="10"/>
        <v>47</v>
      </c>
      <c r="W56" s="113">
        <v>42</v>
      </c>
      <c r="X56" s="216">
        <f t="shared" si="11"/>
        <v>42</v>
      </c>
      <c r="Y56" s="2">
        <f t="shared" si="12"/>
        <v>89</v>
      </c>
      <c r="Z56" s="98">
        <v>5</v>
      </c>
      <c r="AA56" s="207" t="s">
        <v>1186</v>
      </c>
      <c r="AB56" s="115" t="s">
        <v>1087</v>
      </c>
      <c r="AC56" s="102"/>
      <c r="AD56" s="98" t="s">
        <v>1083</v>
      </c>
    </row>
    <row r="57" spans="18:30" ht="13.5">
      <c r="R57" s="8" t="s">
        <v>1179</v>
      </c>
      <c r="S57" s="126">
        <v>5</v>
      </c>
      <c r="T57" s="142">
        <v>3</v>
      </c>
      <c r="U57" s="113">
        <v>29</v>
      </c>
      <c r="V57" s="216">
        <f t="shared" si="10"/>
        <v>24</v>
      </c>
      <c r="W57" s="113">
        <v>22</v>
      </c>
      <c r="X57" s="216">
        <f t="shared" si="11"/>
        <v>19</v>
      </c>
      <c r="Y57" s="2">
        <f t="shared" si="12"/>
        <v>43</v>
      </c>
      <c r="Z57" s="98">
        <v>65</v>
      </c>
      <c r="AA57" s="209" t="s">
        <v>1179</v>
      </c>
      <c r="AB57" s="115" t="s">
        <v>1087</v>
      </c>
      <c r="AC57" s="102"/>
      <c r="AD57" s="98" t="s">
        <v>1083</v>
      </c>
    </row>
    <row r="58" spans="18:30" ht="13.5">
      <c r="R58" s="9" t="s">
        <v>1274</v>
      </c>
      <c r="S58" s="126">
        <v>9</v>
      </c>
      <c r="T58" s="98">
        <v>7</v>
      </c>
      <c r="U58" s="113">
        <v>36</v>
      </c>
      <c r="V58" s="216">
        <f t="shared" si="10"/>
        <v>27</v>
      </c>
      <c r="W58" s="113">
        <v>27</v>
      </c>
      <c r="X58" s="216">
        <f t="shared" si="11"/>
        <v>20</v>
      </c>
      <c r="Y58" s="2">
        <f t="shared" si="12"/>
        <v>47</v>
      </c>
      <c r="Z58" s="98">
        <v>52</v>
      </c>
      <c r="AA58" s="207" t="s">
        <v>1274</v>
      </c>
      <c r="AB58" s="115" t="s">
        <v>1087</v>
      </c>
      <c r="AC58" s="102"/>
      <c r="AD58" s="98" t="s">
        <v>1083</v>
      </c>
    </row>
    <row r="59" spans="18:30" ht="13.5">
      <c r="R59" s="9" t="s">
        <v>1205</v>
      </c>
      <c r="S59" s="126"/>
      <c r="U59" s="113">
        <v>43</v>
      </c>
      <c r="V59" s="216">
        <f t="shared" si="10"/>
        <v>43</v>
      </c>
      <c r="W59" s="112">
        <v>20</v>
      </c>
      <c r="X59" s="216">
        <v>19</v>
      </c>
      <c r="Y59" s="2">
        <f t="shared" si="12"/>
        <v>62</v>
      </c>
      <c r="Z59" s="98">
        <v>59</v>
      </c>
      <c r="AA59" s="207" t="s">
        <v>1205</v>
      </c>
      <c r="AB59" s="115" t="s">
        <v>1087</v>
      </c>
      <c r="AC59" s="102"/>
      <c r="AD59" s="98" t="s">
        <v>1083</v>
      </c>
    </row>
    <row r="60" spans="18:30" ht="13.5">
      <c r="R60" s="9" t="s">
        <v>1208</v>
      </c>
      <c r="S60" s="126"/>
      <c r="U60" s="113">
        <v>39</v>
      </c>
      <c r="V60" s="216">
        <f t="shared" si="10"/>
        <v>39</v>
      </c>
      <c r="W60" s="112">
        <v>33</v>
      </c>
      <c r="X60" s="216">
        <f t="shared" si="11"/>
        <v>33</v>
      </c>
      <c r="Y60" s="2">
        <f t="shared" si="12"/>
        <v>72</v>
      </c>
      <c r="Z60" s="98">
        <v>65</v>
      </c>
      <c r="AA60" s="207" t="s">
        <v>1208</v>
      </c>
      <c r="AB60" s="115" t="s">
        <v>1087</v>
      </c>
      <c r="AC60" s="102"/>
      <c r="AD60" s="98" t="s">
        <v>1083</v>
      </c>
    </row>
    <row r="61" spans="18:30" ht="14.25" thickBot="1">
      <c r="R61" s="9" t="s">
        <v>1207</v>
      </c>
      <c r="S61" s="126"/>
      <c r="U61" s="112"/>
      <c r="V61" s="216">
        <f t="shared" si="10"/>
        <v>0</v>
      </c>
      <c r="W61" s="112"/>
      <c r="X61" s="216">
        <f t="shared" si="11"/>
        <v>0</v>
      </c>
      <c r="Y61" s="2">
        <f t="shared" si="12"/>
        <v>0</v>
      </c>
      <c r="Z61" s="98">
        <v>44</v>
      </c>
      <c r="AA61" s="207" t="s">
        <v>1207</v>
      </c>
      <c r="AB61" s="115" t="s">
        <v>1088</v>
      </c>
      <c r="AC61" s="102">
        <v>680</v>
      </c>
      <c r="AD61" s="98" t="s">
        <v>1083</v>
      </c>
    </row>
    <row r="62" spans="18:30" ht="13.5">
      <c r="R62" s="8" t="s">
        <v>1206</v>
      </c>
      <c r="S62" s="126">
        <v>3</v>
      </c>
      <c r="T62" s="2">
        <v>2</v>
      </c>
      <c r="U62" s="113">
        <v>13</v>
      </c>
      <c r="V62" s="216">
        <f t="shared" si="10"/>
        <v>10</v>
      </c>
      <c r="W62" s="113">
        <v>9</v>
      </c>
      <c r="X62" s="216">
        <f t="shared" si="11"/>
        <v>7</v>
      </c>
      <c r="Y62" s="2">
        <f t="shared" si="12"/>
        <v>17</v>
      </c>
      <c r="Z62" s="98">
        <v>1</v>
      </c>
      <c r="AA62" s="209" t="s">
        <v>1206</v>
      </c>
      <c r="AB62" s="115" t="s">
        <v>1088</v>
      </c>
      <c r="AC62" s="102">
        <v>710</v>
      </c>
      <c r="AD62" s="98" t="s">
        <v>1083</v>
      </c>
    </row>
    <row r="63" spans="18:30" ht="13.5">
      <c r="R63" s="37" t="s">
        <v>1210</v>
      </c>
      <c r="S63" s="126"/>
      <c r="U63" s="113">
        <v>5</v>
      </c>
      <c r="V63" s="216">
        <f t="shared" si="10"/>
        <v>5</v>
      </c>
      <c r="W63" s="113">
        <v>6</v>
      </c>
      <c r="X63" s="216">
        <f t="shared" si="11"/>
        <v>6</v>
      </c>
      <c r="Y63" s="2">
        <f t="shared" si="12"/>
        <v>11</v>
      </c>
      <c r="Z63" s="98">
        <v>2</v>
      </c>
      <c r="AA63" s="208" t="s">
        <v>1210</v>
      </c>
      <c r="AB63" s="115" t="s">
        <v>1088</v>
      </c>
      <c r="AC63" s="102">
        <v>710</v>
      </c>
      <c r="AD63" s="98" t="s">
        <v>1083</v>
      </c>
    </row>
    <row r="64" spans="18:30" ht="13.5">
      <c r="R64" s="37" t="s">
        <v>1185</v>
      </c>
      <c r="S64" s="126">
        <v>3</v>
      </c>
      <c r="T64" s="2">
        <v>1</v>
      </c>
      <c r="U64" s="113">
        <v>10</v>
      </c>
      <c r="V64" s="216">
        <f t="shared" si="10"/>
        <v>7</v>
      </c>
      <c r="W64" s="113">
        <v>11</v>
      </c>
      <c r="X64" s="216">
        <f t="shared" si="11"/>
        <v>10</v>
      </c>
      <c r="Y64" s="2">
        <f t="shared" si="12"/>
        <v>17</v>
      </c>
      <c r="Z64" s="98">
        <v>19</v>
      </c>
      <c r="AA64" s="208" t="s">
        <v>1185</v>
      </c>
      <c r="AB64" s="115" t="s">
        <v>1088</v>
      </c>
      <c r="AC64" s="102">
        <v>710</v>
      </c>
      <c r="AD64" s="98" t="s">
        <v>1083</v>
      </c>
    </row>
    <row r="65" spans="18:30" ht="13.5">
      <c r="R65" s="37" t="s">
        <v>1204</v>
      </c>
      <c r="S65" s="126"/>
      <c r="U65" s="112"/>
      <c r="V65" s="216">
        <f t="shared" si="10"/>
        <v>0</v>
      </c>
      <c r="W65" s="112"/>
      <c r="X65" s="216">
        <f t="shared" si="11"/>
        <v>0</v>
      </c>
      <c r="Y65" s="2">
        <f t="shared" si="12"/>
        <v>0</v>
      </c>
      <c r="Z65" s="98">
        <v>13</v>
      </c>
      <c r="AA65" s="208" t="s">
        <v>1204</v>
      </c>
      <c r="AB65" s="115" t="s">
        <v>1088</v>
      </c>
      <c r="AC65" s="102"/>
      <c r="AD65" s="98" t="s">
        <v>1083</v>
      </c>
    </row>
    <row r="66" spans="18:29" ht="14.25" thickBot="1">
      <c r="R66" s="10" t="s">
        <v>1209</v>
      </c>
      <c r="S66" s="126"/>
      <c r="U66" s="112">
        <v>1</v>
      </c>
      <c r="V66" s="216">
        <f t="shared" si="10"/>
        <v>1</v>
      </c>
      <c r="W66" s="112">
        <v>3</v>
      </c>
      <c r="X66" s="216">
        <f t="shared" si="11"/>
        <v>3</v>
      </c>
      <c r="Y66" s="2">
        <f t="shared" si="12"/>
        <v>4</v>
      </c>
      <c r="Z66" s="98">
        <v>8</v>
      </c>
      <c r="AA66" s="210" t="s">
        <v>1209</v>
      </c>
      <c r="AB66" s="115" t="s">
        <v>1088</v>
      </c>
      <c r="AC66" s="102"/>
    </row>
    <row r="67" spans="18:29" ht="13.5">
      <c r="R67" s="37" t="s">
        <v>1202</v>
      </c>
      <c r="S67" s="126"/>
      <c r="V67" s="216">
        <f t="shared" si="10"/>
        <v>0</v>
      </c>
      <c r="X67" s="216">
        <f t="shared" si="11"/>
        <v>0</v>
      </c>
      <c r="Y67" s="2">
        <f t="shared" si="12"/>
        <v>0</v>
      </c>
      <c r="Z67" s="98">
        <v>0</v>
      </c>
      <c r="AA67" s="208" t="s">
        <v>1202</v>
      </c>
      <c r="AB67" s="115" t="s">
        <v>1090</v>
      </c>
      <c r="AC67" s="102">
        <v>750</v>
      </c>
    </row>
    <row r="68" spans="18:29" ht="14.25" thickBot="1">
      <c r="R68" s="10" t="s">
        <v>1203</v>
      </c>
      <c r="S68" s="126"/>
      <c r="V68" s="216">
        <f t="shared" si="10"/>
        <v>0</v>
      </c>
      <c r="X68" s="216">
        <f t="shared" si="11"/>
        <v>0</v>
      </c>
      <c r="Y68" s="2">
        <f t="shared" si="12"/>
        <v>0</v>
      </c>
      <c r="Z68" s="98">
        <v>0</v>
      </c>
      <c r="AA68" s="210" t="s">
        <v>1203</v>
      </c>
      <c r="AB68" s="115" t="s">
        <v>1090</v>
      </c>
      <c r="AC68" s="102">
        <v>745</v>
      </c>
    </row>
    <row r="69" spans="18:29" ht="14.25" thickBot="1">
      <c r="R69" s="11" t="s">
        <v>3</v>
      </c>
      <c r="V69" s="216">
        <f>SUM(V41:V68)</f>
        <v>272</v>
      </c>
      <c r="W69" s="216">
        <f>SUM(W41:W68)</f>
        <v>799</v>
      </c>
      <c r="X69" s="216">
        <f>SUM(X41:X68)</f>
        <v>239</v>
      </c>
      <c r="Y69" s="2">
        <f>SUM(V69,X69)</f>
        <v>511</v>
      </c>
      <c r="AC69" s="211" t="s">
        <v>3</v>
      </c>
    </row>
    <row r="71" spans="18:19" ht="13.5">
      <c r="R71" s="49"/>
      <c r="S71" s="50"/>
    </row>
    <row r="72" spans="18:19" ht="13.5">
      <c r="R72" s="9"/>
      <c r="S72" s="40"/>
    </row>
    <row r="73" spans="18:19" ht="13.5">
      <c r="R73" s="9"/>
      <c r="S73" s="40"/>
    </row>
    <row r="74" spans="18:60" ht="14.25" thickBot="1">
      <c r="R74" s="10"/>
      <c r="S74" s="41"/>
      <c r="AE74" s="112"/>
      <c r="AF74" s="112" t="s">
        <v>1091</v>
      </c>
      <c r="AG74" s="112" t="s">
        <v>7</v>
      </c>
      <c r="AH74" s="112" t="s">
        <v>653</v>
      </c>
      <c r="AI74" s="2" t="s">
        <v>654</v>
      </c>
      <c r="AJ74" s="2" t="s">
        <v>655</v>
      </c>
      <c r="AK74" s="2" t="s">
        <v>656</v>
      </c>
      <c r="AL74" s="2" t="s">
        <v>657</v>
      </c>
      <c r="AM74" s="2" t="s">
        <v>658</v>
      </c>
      <c r="AN74" s="2" t="s">
        <v>659</v>
      </c>
      <c r="AO74" s="2" t="s">
        <v>660</v>
      </c>
      <c r="AP74" s="2" t="s">
        <v>661</v>
      </c>
      <c r="AQ74" s="2" t="s">
        <v>662</v>
      </c>
      <c r="AR74" s="2" t="s">
        <v>663</v>
      </c>
      <c r="AS74" s="2" t="s">
        <v>664</v>
      </c>
      <c r="AT74" s="2" t="s">
        <v>665</v>
      </c>
      <c r="AU74" s="2" t="s">
        <v>666</v>
      </c>
      <c r="AV74" s="2" t="s">
        <v>667</v>
      </c>
      <c r="AW74" s="2" t="s">
        <v>668</v>
      </c>
      <c r="AX74" s="2" t="s">
        <v>639</v>
      </c>
      <c r="AY74" s="2" t="s">
        <v>597</v>
      </c>
      <c r="AZ74" s="2" t="s">
        <v>641</v>
      </c>
      <c r="BA74" s="2" t="s">
        <v>643</v>
      </c>
      <c r="BB74" s="2" t="s">
        <v>645</v>
      </c>
      <c r="BC74" s="2" t="s">
        <v>647</v>
      </c>
      <c r="BD74" s="2" t="s">
        <v>649</v>
      </c>
      <c r="BE74" s="2" t="s">
        <v>651</v>
      </c>
      <c r="BF74" s="2" t="s">
        <v>748</v>
      </c>
      <c r="BG74" s="2" t="s">
        <v>757</v>
      </c>
      <c r="BH74" s="2" t="s">
        <v>1116</v>
      </c>
    </row>
    <row r="75" spans="18:35" ht="13.5">
      <c r="R75" s="9"/>
      <c r="S75" s="40"/>
      <c r="AD75" s="35" t="s">
        <v>798</v>
      </c>
      <c r="AE75" s="112">
        <v>140</v>
      </c>
      <c r="AF75" s="102" t="s">
        <v>1092</v>
      </c>
      <c r="AG75" s="112" t="s">
        <v>1117</v>
      </c>
      <c r="AH75" s="112">
        <v>3</v>
      </c>
      <c r="AI75" s="2">
        <v>3</v>
      </c>
    </row>
    <row r="76" spans="18:34" ht="13.5">
      <c r="R76" s="9"/>
      <c r="S76" s="40"/>
      <c r="AE76" s="112">
        <v>450</v>
      </c>
      <c r="AF76" s="102" t="s">
        <v>1092</v>
      </c>
      <c r="AG76" s="112" t="s">
        <v>1093</v>
      </c>
      <c r="AH76" s="112"/>
    </row>
    <row r="77" spans="18:34" ht="13.5">
      <c r="R77" s="37"/>
      <c r="S77" s="42"/>
      <c r="AE77" s="112">
        <v>460</v>
      </c>
      <c r="AF77" s="102" t="s">
        <v>1092</v>
      </c>
      <c r="AG77" s="112" t="s">
        <v>1094</v>
      </c>
      <c r="AH77" s="112"/>
    </row>
    <row r="78" spans="18:40" ht="14.25" thickBot="1">
      <c r="R78" s="9"/>
      <c r="S78" s="40"/>
      <c r="AE78" s="112">
        <v>520</v>
      </c>
      <c r="AF78" s="102" t="s">
        <v>1092</v>
      </c>
      <c r="AG78" s="112" t="s">
        <v>1095</v>
      </c>
      <c r="AH78" s="112"/>
      <c r="AJ78" s="2">
        <v>5</v>
      </c>
      <c r="AK78" s="2">
        <v>5</v>
      </c>
      <c r="AN78" s="2">
        <v>2</v>
      </c>
    </row>
    <row r="79" spans="18:43" ht="13.5">
      <c r="R79" s="8"/>
      <c r="S79" s="39"/>
      <c r="AE79" s="113">
        <v>60</v>
      </c>
      <c r="AF79" s="102" t="s">
        <v>1092</v>
      </c>
      <c r="AG79" s="113" t="s">
        <v>617</v>
      </c>
      <c r="AH79" s="112"/>
      <c r="AJ79" s="2">
        <v>6</v>
      </c>
      <c r="AK79" s="2">
        <v>6</v>
      </c>
      <c r="AP79" s="2">
        <v>1</v>
      </c>
      <c r="AQ79" s="2">
        <v>1</v>
      </c>
    </row>
    <row r="80" spans="18:40" ht="13.5">
      <c r="R80" s="9"/>
      <c r="S80" s="40"/>
      <c r="AE80" s="112">
        <v>580</v>
      </c>
      <c r="AF80" s="102" t="s">
        <v>1081</v>
      </c>
      <c r="AG80" s="112" t="s">
        <v>1118</v>
      </c>
      <c r="AH80" s="112"/>
      <c r="AL80" s="2">
        <v>2</v>
      </c>
      <c r="AM80" s="2">
        <v>2</v>
      </c>
      <c r="AN80" s="2">
        <v>4</v>
      </c>
    </row>
    <row r="81" spans="18:43" ht="13.5">
      <c r="R81" s="9"/>
      <c r="S81" s="40"/>
      <c r="W81" s="2">
        <v>81594</v>
      </c>
      <c r="AE81" s="112">
        <v>680</v>
      </c>
      <c r="AF81" s="102" t="s">
        <v>1081</v>
      </c>
      <c r="AG81" s="112" t="s">
        <v>1119</v>
      </c>
      <c r="AH81" s="112"/>
      <c r="AN81" s="2">
        <v>4</v>
      </c>
      <c r="AP81" s="2">
        <v>4</v>
      </c>
      <c r="AQ81" s="2">
        <v>4</v>
      </c>
    </row>
    <row r="82" spans="18:44" ht="13.5">
      <c r="R82" s="9"/>
      <c r="S82" s="40"/>
      <c r="AE82" s="112">
        <v>680</v>
      </c>
      <c r="AF82" s="102" t="s">
        <v>1081</v>
      </c>
      <c r="AG82" s="112" t="s">
        <v>1120</v>
      </c>
      <c r="AH82" s="112"/>
      <c r="AP82" s="2">
        <v>4</v>
      </c>
      <c r="AQ82" s="2">
        <v>4</v>
      </c>
      <c r="AR82" s="2">
        <v>4</v>
      </c>
    </row>
    <row r="83" spans="6:45" ht="13.5">
      <c r="F83" s="2" t="s">
        <v>1096</v>
      </c>
      <c r="R83" s="9"/>
      <c r="S83" s="40"/>
      <c r="AE83" s="113">
        <v>720</v>
      </c>
      <c r="AF83" s="102" t="s">
        <v>1081</v>
      </c>
      <c r="AG83" s="112" t="s">
        <v>1121</v>
      </c>
      <c r="AH83" s="112"/>
      <c r="AN83" s="2">
        <v>5</v>
      </c>
      <c r="AR83" s="2">
        <v>4</v>
      </c>
      <c r="AS83" s="2">
        <v>4</v>
      </c>
    </row>
    <row r="84" spans="18:43" ht="14.25" thickBot="1">
      <c r="R84" s="9"/>
      <c r="S84" s="40"/>
      <c r="AE84" s="113">
        <v>150</v>
      </c>
      <c r="AF84" s="102" t="s">
        <v>1081</v>
      </c>
      <c r="AG84" s="112" t="s">
        <v>1097</v>
      </c>
      <c r="AH84" s="112"/>
      <c r="AN84" s="2">
        <v>5</v>
      </c>
      <c r="AO84" s="2">
        <v>5</v>
      </c>
      <c r="AP84" s="2">
        <v>5</v>
      </c>
      <c r="AQ84" s="2">
        <v>5</v>
      </c>
    </row>
    <row r="85" spans="6:44" ht="13.5">
      <c r="F85" s="2" t="s">
        <v>799</v>
      </c>
      <c r="R85" s="8"/>
      <c r="S85" s="39"/>
      <c r="AE85" s="113">
        <v>450</v>
      </c>
      <c r="AF85" s="102" t="s">
        <v>1098</v>
      </c>
      <c r="AG85" s="112" t="s">
        <v>1099</v>
      </c>
      <c r="AH85" s="112"/>
      <c r="AO85" s="2">
        <v>5</v>
      </c>
      <c r="AP85" s="2">
        <v>5</v>
      </c>
      <c r="AQ85" s="2">
        <v>5</v>
      </c>
      <c r="AR85" s="2">
        <v>5</v>
      </c>
    </row>
    <row r="86" spans="18:47" ht="13.5">
      <c r="R86" s="9"/>
      <c r="S86" s="40"/>
      <c r="AE86" s="113">
        <v>530</v>
      </c>
      <c r="AF86" s="102" t="s">
        <v>1098</v>
      </c>
      <c r="AG86" s="112" t="s">
        <v>1100</v>
      </c>
      <c r="AH86" s="112"/>
      <c r="AO86" s="2">
        <v>8</v>
      </c>
      <c r="AR86" s="2">
        <v>5</v>
      </c>
      <c r="AS86" s="2">
        <v>5</v>
      </c>
      <c r="AU86" s="2">
        <v>5</v>
      </c>
    </row>
    <row r="87" spans="18:48" ht="13.5">
      <c r="R87" s="9"/>
      <c r="S87" s="40"/>
      <c r="AE87" s="112">
        <v>30</v>
      </c>
      <c r="AF87" s="102" t="s">
        <v>1098</v>
      </c>
      <c r="AG87" s="112" t="s">
        <v>1101</v>
      </c>
      <c r="AH87" s="112"/>
      <c r="AO87" s="2">
        <v>8</v>
      </c>
      <c r="AS87" s="2">
        <v>5</v>
      </c>
      <c r="AV87" s="2">
        <v>4</v>
      </c>
    </row>
    <row r="88" spans="18:51" ht="13.5">
      <c r="R88" s="9"/>
      <c r="S88" s="40"/>
      <c r="AE88" s="112">
        <v>425</v>
      </c>
      <c r="AF88" s="102" t="s">
        <v>1098</v>
      </c>
      <c r="AG88" s="112" t="s">
        <v>1122</v>
      </c>
      <c r="AH88" s="112"/>
      <c r="AR88" s="2">
        <v>4</v>
      </c>
      <c r="AS88" s="2">
        <v>4</v>
      </c>
      <c r="AU88" s="2">
        <v>5</v>
      </c>
      <c r="AY88" s="2">
        <v>2</v>
      </c>
    </row>
    <row r="89" spans="18:51" ht="13.5">
      <c r="R89" s="9"/>
      <c r="S89" s="40"/>
      <c r="AE89" s="112">
        <v>630</v>
      </c>
      <c r="AF89" s="102" t="s">
        <v>1081</v>
      </c>
      <c r="AG89" s="112" t="s">
        <v>1123</v>
      </c>
      <c r="AH89" s="112"/>
      <c r="AS89" s="2">
        <v>4</v>
      </c>
      <c r="AV89" s="2">
        <v>5</v>
      </c>
      <c r="AW89" s="2">
        <v>5</v>
      </c>
      <c r="AY89" s="2">
        <v>4</v>
      </c>
    </row>
    <row r="90" spans="18:51" ht="14.25" thickBot="1">
      <c r="R90" s="49"/>
      <c r="S90" s="50"/>
      <c r="AE90" s="112">
        <v>680</v>
      </c>
      <c r="AF90" s="102" t="s">
        <v>1081</v>
      </c>
      <c r="AG90" s="112" t="s">
        <v>1124</v>
      </c>
      <c r="AH90" s="112"/>
      <c r="AU90" s="2">
        <v>4</v>
      </c>
      <c r="AV90" s="2">
        <v>5</v>
      </c>
      <c r="AW90" s="2">
        <v>6</v>
      </c>
      <c r="AY90" s="2">
        <v>8</v>
      </c>
    </row>
    <row r="91" spans="18:51" ht="13.5">
      <c r="R91" s="8"/>
      <c r="S91" s="39"/>
      <c r="AD91" s="35" t="s">
        <v>862</v>
      </c>
      <c r="AE91" s="113">
        <v>150</v>
      </c>
      <c r="AF91" s="102" t="s">
        <v>1092</v>
      </c>
      <c r="AG91" s="113" t="s">
        <v>1102</v>
      </c>
      <c r="AH91" s="35"/>
      <c r="AT91" s="2">
        <v>5</v>
      </c>
      <c r="AU91" s="2">
        <v>5</v>
      </c>
      <c r="AX91" s="2">
        <v>2</v>
      </c>
      <c r="AY91" s="2">
        <v>2</v>
      </c>
    </row>
    <row r="92" spans="18:53" s="35" customFormat="1" ht="13.5">
      <c r="R92" s="37"/>
      <c r="S92" s="42"/>
      <c r="AE92" s="113">
        <v>460</v>
      </c>
      <c r="AF92" s="102" t="s">
        <v>1092</v>
      </c>
      <c r="AG92" s="113" t="s">
        <v>1103</v>
      </c>
      <c r="AV92" s="35">
        <v>5</v>
      </c>
      <c r="AW92" s="35">
        <v>5</v>
      </c>
      <c r="AZ92" s="35">
        <v>4</v>
      </c>
      <c r="BA92" s="35">
        <v>4</v>
      </c>
    </row>
    <row r="93" spans="18:55" s="35" customFormat="1" ht="13.5">
      <c r="R93" s="37"/>
      <c r="S93" s="42"/>
      <c r="AE93" s="113">
        <v>540</v>
      </c>
      <c r="AF93" s="102" t="s">
        <v>1092</v>
      </c>
      <c r="AG93" s="113" t="s">
        <v>1104</v>
      </c>
      <c r="AX93" s="35">
        <v>5</v>
      </c>
      <c r="AY93" s="35">
        <v>5</v>
      </c>
      <c r="BB93" s="35">
        <v>2</v>
      </c>
      <c r="BC93" s="35">
        <v>2</v>
      </c>
    </row>
    <row r="94" spans="18:57" s="35" customFormat="1" ht="13.5">
      <c r="R94" s="37"/>
      <c r="S94" s="42"/>
      <c r="AE94" s="113">
        <v>60</v>
      </c>
      <c r="AF94" s="102" t="s">
        <v>1092</v>
      </c>
      <c r="AG94" s="113" t="s">
        <v>1105</v>
      </c>
      <c r="AY94" s="35">
        <v>4</v>
      </c>
      <c r="BA94" s="35">
        <v>7</v>
      </c>
      <c r="BC94" s="35">
        <v>3</v>
      </c>
      <c r="BE94" s="35">
        <v>1</v>
      </c>
    </row>
    <row r="95" spans="18:56" s="35" customFormat="1" ht="14.25" thickBot="1">
      <c r="R95" s="9"/>
      <c r="AE95" s="112">
        <v>30</v>
      </c>
      <c r="AF95" s="102" t="s">
        <v>1092</v>
      </c>
      <c r="AG95" s="113" t="s">
        <v>669</v>
      </c>
      <c r="AX95" s="35">
        <v>5</v>
      </c>
      <c r="AZ95" s="35">
        <v>6</v>
      </c>
      <c r="BB95" s="35">
        <v>4</v>
      </c>
      <c r="BD95" s="35">
        <v>1</v>
      </c>
    </row>
    <row r="96" spans="18:57" s="35" customFormat="1" ht="14.25" thickBot="1">
      <c r="R96" s="121"/>
      <c r="S96" s="45"/>
      <c r="T96" s="45"/>
      <c r="V96" s="76"/>
      <c r="AE96" s="113">
        <v>650</v>
      </c>
      <c r="AF96" s="102" t="s">
        <v>1092</v>
      </c>
      <c r="AG96" s="113" t="s">
        <v>1125</v>
      </c>
      <c r="AZ96" s="35">
        <v>5</v>
      </c>
      <c r="BA96" s="35">
        <v>5</v>
      </c>
      <c r="BD96" s="35">
        <v>4</v>
      </c>
      <c r="BE96" s="35">
        <v>2</v>
      </c>
    </row>
    <row r="97" spans="31:57" s="35" customFormat="1" ht="13.5">
      <c r="AE97" s="113">
        <v>725</v>
      </c>
      <c r="AF97" s="102" t="s">
        <v>1092</v>
      </c>
      <c r="AG97" s="113" t="s">
        <v>1126</v>
      </c>
      <c r="BB97" s="35">
        <v>6</v>
      </c>
      <c r="BC97" s="35">
        <v>5</v>
      </c>
      <c r="BD97" s="35">
        <v>6</v>
      </c>
      <c r="BE97" s="35">
        <v>4</v>
      </c>
    </row>
    <row r="98" spans="30:59" s="35" customFormat="1" ht="13.5">
      <c r="AD98" s="35" t="s">
        <v>797</v>
      </c>
      <c r="AE98" s="113">
        <v>200</v>
      </c>
      <c r="AF98" s="102" t="s">
        <v>1092</v>
      </c>
      <c r="AG98" s="113" t="s">
        <v>1106</v>
      </c>
      <c r="AZ98" s="35">
        <v>8</v>
      </c>
      <c r="BA98" s="35">
        <v>8</v>
      </c>
      <c r="BF98" s="35">
        <v>2</v>
      </c>
      <c r="BG98" s="35">
        <v>5</v>
      </c>
    </row>
    <row r="99" spans="31:59" ht="13.5">
      <c r="AE99" s="113">
        <v>545</v>
      </c>
      <c r="AF99" s="102" t="s">
        <v>1092</v>
      </c>
      <c r="AG99" s="113" t="s">
        <v>752</v>
      </c>
      <c r="AH99" s="35"/>
      <c r="BB99" s="2">
        <v>6</v>
      </c>
      <c r="BC99" s="2">
        <v>5</v>
      </c>
      <c r="BF99" s="2">
        <v>5</v>
      </c>
      <c r="BG99" s="2">
        <v>6</v>
      </c>
    </row>
    <row r="100" spans="31:59" ht="13.5">
      <c r="AE100" s="113">
        <v>720</v>
      </c>
      <c r="AF100" s="102" t="s">
        <v>1092</v>
      </c>
      <c r="AG100" s="113" t="s">
        <v>1127</v>
      </c>
      <c r="AH100" s="35"/>
      <c r="BD100" s="2">
        <v>6</v>
      </c>
      <c r="BE100" s="2">
        <v>5</v>
      </c>
      <c r="BF100" s="2">
        <v>5</v>
      </c>
      <c r="BG100" s="2">
        <v>6</v>
      </c>
    </row>
    <row r="101" spans="31:61" ht="13.5">
      <c r="AE101" s="113">
        <v>742</v>
      </c>
      <c r="AF101" s="102" t="s">
        <v>1092</v>
      </c>
      <c r="AG101" s="113" t="s">
        <v>1128</v>
      </c>
      <c r="BF101" s="2">
        <v>7</v>
      </c>
      <c r="BG101" s="2">
        <v>7</v>
      </c>
      <c r="BH101" s="2">
        <v>3</v>
      </c>
      <c r="BI101" s="2">
        <v>3</v>
      </c>
    </row>
    <row r="102" spans="31:61" ht="13.5">
      <c r="AE102" s="113">
        <v>745</v>
      </c>
      <c r="AF102" s="102" t="s">
        <v>1092</v>
      </c>
      <c r="AG102" s="113" t="s">
        <v>1129</v>
      </c>
      <c r="BB102" s="2">
        <v>7</v>
      </c>
      <c r="BC102" s="2">
        <v>7</v>
      </c>
      <c r="BH102" s="2">
        <v>5</v>
      </c>
      <c r="BI102" s="2">
        <v>5</v>
      </c>
    </row>
    <row r="103" spans="31:57" ht="13.5">
      <c r="AE103" s="35">
        <v>740</v>
      </c>
      <c r="AF103" s="102" t="s">
        <v>1081</v>
      </c>
      <c r="AG103" s="113" t="s">
        <v>756</v>
      </c>
      <c r="BD103" s="2">
        <v>10</v>
      </c>
      <c r="BE103" s="2">
        <v>10</v>
      </c>
    </row>
    <row r="109" spans="31:33" ht="13.5">
      <c r="AE109" s="35"/>
      <c r="AF109" s="35"/>
      <c r="AG109" s="35"/>
    </row>
    <row r="110" spans="31:33" ht="13.5">
      <c r="AE110" s="2" t="s">
        <v>2</v>
      </c>
      <c r="AF110" s="2" t="s">
        <v>1091</v>
      </c>
      <c r="AG110" s="2" t="s">
        <v>7</v>
      </c>
    </row>
    <row r="111" spans="31:33" ht="13.5">
      <c r="AE111" s="111" t="s">
        <v>1084</v>
      </c>
      <c r="AF111" s="2" t="s">
        <v>1107</v>
      </c>
      <c r="AG111" s="2" t="s">
        <v>1130</v>
      </c>
    </row>
    <row r="112" spans="31:33" ht="13.5">
      <c r="AE112" s="111" t="s">
        <v>1085</v>
      </c>
      <c r="AF112" s="2" t="s">
        <v>1108</v>
      </c>
      <c r="AG112" s="2" t="s">
        <v>1131</v>
      </c>
    </row>
    <row r="113" spans="31:33" ht="13.5">
      <c r="AE113" s="111" t="s">
        <v>1086</v>
      </c>
      <c r="AF113" s="2" t="s">
        <v>1109</v>
      </c>
      <c r="AG113" s="2" t="s">
        <v>1132</v>
      </c>
    </row>
    <row r="114" spans="31:33" ht="13.5">
      <c r="AE114" s="111" t="s">
        <v>1087</v>
      </c>
      <c r="AF114" s="2" t="s">
        <v>1089</v>
      </c>
      <c r="AG114" s="98" t="s">
        <v>614</v>
      </c>
    </row>
    <row r="115" spans="31:35" ht="13.5">
      <c r="AE115" s="111" t="s">
        <v>1110</v>
      </c>
      <c r="AF115" s="2" t="s">
        <v>1111</v>
      </c>
      <c r="AG115" s="98" t="s">
        <v>1133</v>
      </c>
      <c r="AI115" s="2" t="s">
        <v>1112</v>
      </c>
    </row>
    <row r="116" spans="31:35" ht="13.5">
      <c r="AE116" s="111" t="s">
        <v>1113</v>
      </c>
      <c r="AF116" s="2" t="s">
        <v>1114</v>
      </c>
      <c r="AG116" s="98" t="s">
        <v>1134</v>
      </c>
      <c r="AI116" s="2" t="s">
        <v>1112</v>
      </c>
    </row>
  </sheetData>
  <sheetProtection/>
  <mergeCells count="3">
    <mergeCell ref="N4:T4"/>
    <mergeCell ref="U4:X4"/>
    <mergeCell ref="D4:M4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L33" sqref="F4:L33"/>
    </sheetView>
  </sheetViews>
  <sheetFormatPr defaultColWidth="9.00390625" defaultRowHeight="13.5"/>
  <cols>
    <col min="1" max="16384" width="9.00390625" style="166" customWidth="1"/>
  </cols>
  <sheetData>
    <row r="2" ht="14.25" thickBot="1"/>
    <row r="3" ht="14.25" thickBot="1">
      <c r="K3" s="169"/>
    </row>
    <row r="4" spans="1:12" ht="14.25" thickBot="1">
      <c r="A4" s="167"/>
      <c r="E4" s="167"/>
      <c r="G4" s="217" t="s">
        <v>7</v>
      </c>
      <c r="H4" s="167" t="s">
        <v>999</v>
      </c>
      <c r="I4" s="169" t="s">
        <v>1001</v>
      </c>
      <c r="J4" s="169" t="s">
        <v>1313</v>
      </c>
      <c r="K4" s="169" t="s">
        <v>1314</v>
      </c>
      <c r="L4" s="230" t="s">
        <v>558</v>
      </c>
    </row>
    <row r="5" spans="1:12" ht="13.5">
      <c r="A5" s="168"/>
      <c r="E5" s="168"/>
      <c r="G5" s="8" t="s">
        <v>1168</v>
      </c>
      <c r="H5" s="168" t="s">
        <v>1276</v>
      </c>
      <c r="I5" s="171" t="s">
        <v>1276</v>
      </c>
      <c r="J5" s="172" t="s">
        <v>1276</v>
      </c>
      <c r="K5" s="173" t="s">
        <v>1277</v>
      </c>
      <c r="L5" s="230" t="s">
        <v>558</v>
      </c>
    </row>
    <row r="6" spans="1:12" ht="13.5">
      <c r="A6" s="170"/>
      <c r="E6" s="170"/>
      <c r="G6" s="9" t="s">
        <v>1169</v>
      </c>
      <c r="H6" s="170" t="s">
        <v>1276</v>
      </c>
      <c r="I6" s="174" t="s">
        <v>1276</v>
      </c>
      <c r="J6" s="175" t="s">
        <v>1276</v>
      </c>
      <c r="K6" s="176" t="s">
        <v>1278</v>
      </c>
      <c r="L6" s="230" t="s">
        <v>558</v>
      </c>
    </row>
    <row r="7" spans="1:12" ht="13.5">
      <c r="A7" s="170"/>
      <c r="E7" s="170"/>
      <c r="G7" s="9" t="s">
        <v>1170</v>
      </c>
      <c r="H7" s="170" t="s">
        <v>1276</v>
      </c>
      <c r="I7" s="174" t="s">
        <v>1276</v>
      </c>
      <c r="J7" s="175" t="s">
        <v>1276</v>
      </c>
      <c r="K7" s="176" t="s">
        <v>1278</v>
      </c>
      <c r="L7" s="230" t="s">
        <v>558</v>
      </c>
    </row>
    <row r="8" spans="1:12" ht="14.25" thickBot="1">
      <c r="A8" s="177"/>
      <c r="E8" s="177"/>
      <c r="G8" s="10" t="s">
        <v>1171</v>
      </c>
      <c r="H8" s="177" t="s">
        <v>1276</v>
      </c>
      <c r="I8" s="178" t="s">
        <v>1276</v>
      </c>
      <c r="J8" s="179" t="s">
        <v>1276</v>
      </c>
      <c r="K8" s="180" t="s">
        <v>1279</v>
      </c>
      <c r="L8" s="230" t="s">
        <v>558</v>
      </c>
    </row>
    <row r="9" spans="1:12" ht="13.5">
      <c r="A9" s="170"/>
      <c r="E9" s="170"/>
      <c r="G9" s="8" t="s">
        <v>1172</v>
      </c>
      <c r="H9" s="170" t="s">
        <v>1276</v>
      </c>
      <c r="I9" s="174" t="s">
        <v>1276</v>
      </c>
      <c r="J9" s="175" t="s">
        <v>1276</v>
      </c>
      <c r="K9" s="176" t="s">
        <v>1280</v>
      </c>
      <c r="L9" s="230" t="s">
        <v>558</v>
      </c>
    </row>
    <row r="10" spans="1:12" ht="13.5">
      <c r="A10" s="170"/>
      <c r="E10" s="170"/>
      <c r="G10" s="9" t="s">
        <v>1173</v>
      </c>
      <c r="H10" s="170" t="s">
        <v>1276</v>
      </c>
      <c r="I10" s="174" t="s">
        <v>1276</v>
      </c>
      <c r="J10" s="175" t="s">
        <v>1276</v>
      </c>
      <c r="K10" s="176" t="s">
        <v>1281</v>
      </c>
      <c r="L10" s="230" t="s">
        <v>558</v>
      </c>
    </row>
    <row r="11" spans="1:12" ht="13.5">
      <c r="A11" s="181"/>
      <c r="E11" s="181"/>
      <c r="G11" s="9" t="s">
        <v>1174</v>
      </c>
      <c r="H11" s="181" t="s">
        <v>1276</v>
      </c>
      <c r="I11" s="182" t="s">
        <v>1276</v>
      </c>
      <c r="J11" s="183" t="s">
        <v>1276</v>
      </c>
      <c r="K11" s="184" t="s">
        <v>1282</v>
      </c>
      <c r="L11" s="230" t="s">
        <v>558</v>
      </c>
    </row>
    <row r="12" spans="1:12" ht="14.25" thickBot="1">
      <c r="A12" s="170"/>
      <c r="E12" s="170"/>
      <c r="G12" s="9" t="s">
        <v>1181</v>
      </c>
      <c r="H12" s="170" t="s">
        <v>1276</v>
      </c>
      <c r="I12" s="174" t="s">
        <v>1276</v>
      </c>
      <c r="J12" s="175" t="s">
        <v>1283</v>
      </c>
      <c r="K12" s="176" t="s">
        <v>1276</v>
      </c>
      <c r="L12" s="230" t="s">
        <v>558</v>
      </c>
    </row>
    <row r="13" spans="1:12" ht="13.5">
      <c r="A13" s="185"/>
      <c r="E13" s="185"/>
      <c r="G13" s="9" t="s">
        <v>1175</v>
      </c>
      <c r="H13" s="185" t="s">
        <v>1276</v>
      </c>
      <c r="I13" s="186" t="s">
        <v>1276</v>
      </c>
      <c r="J13" s="187" t="s">
        <v>1284</v>
      </c>
      <c r="K13" s="188" t="s">
        <v>1285</v>
      </c>
      <c r="L13" s="230" t="s">
        <v>558</v>
      </c>
    </row>
    <row r="14" spans="1:12" ht="14.25" thickBot="1">
      <c r="A14" s="170"/>
      <c r="E14" s="170"/>
      <c r="G14" s="10" t="s">
        <v>1182</v>
      </c>
      <c r="H14" s="170" t="s">
        <v>1276</v>
      </c>
      <c r="I14" s="174" t="s">
        <v>1276</v>
      </c>
      <c r="J14" s="175" t="s">
        <v>1286</v>
      </c>
      <c r="K14" s="176" t="s">
        <v>1276</v>
      </c>
      <c r="L14" s="230" t="s">
        <v>558</v>
      </c>
    </row>
    <row r="15" spans="1:12" ht="13.5">
      <c r="A15" s="170"/>
      <c r="E15" s="170"/>
      <c r="G15" s="8" t="s">
        <v>1176</v>
      </c>
      <c r="H15" s="170" t="s">
        <v>1276</v>
      </c>
      <c r="I15" s="174" t="s">
        <v>1276</v>
      </c>
      <c r="J15" s="175" t="s">
        <v>1287</v>
      </c>
      <c r="K15" s="176" t="s">
        <v>1288</v>
      </c>
      <c r="L15" s="230" t="s">
        <v>558</v>
      </c>
    </row>
    <row r="16" spans="1:12" ht="13.5">
      <c r="A16" s="170"/>
      <c r="E16" s="170"/>
      <c r="G16" s="9" t="s">
        <v>1177</v>
      </c>
      <c r="H16" s="170" t="s">
        <v>1276</v>
      </c>
      <c r="I16" s="174" t="s">
        <v>1277</v>
      </c>
      <c r="J16" s="175" t="s">
        <v>1289</v>
      </c>
      <c r="K16" s="176" t="s">
        <v>1290</v>
      </c>
      <c r="L16" s="230" t="s">
        <v>558</v>
      </c>
    </row>
    <row r="17" spans="1:12" ht="13.5">
      <c r="A17" s="170"/>
      <c r="E17" s="170"/>
      <c r="G17" s="9" t="s">
        <v>1180</v>
      </c>
      <c r="H17" s="170" t="s">
        <v>1276</v>
      </c>
      <c r="I17" s="174" t="s">
        <v>1276</v>
      </c>
      <c r="J17" s="175" t="s">
        <v>1291</v>
      </c>
      <c r="K17" s="176" t="s">
        <v>1276</v>
      </c>
      <c r="L17" s="230" t="s">
        <v>558</v>
      </c>
    </row>
    <row r="18" spans="1:12" ht="14.25" thickBot="1">
      <c r="A18" s="170"/>
      <c r="E18" s="170"/>
      <c r="G18" s="9" t="s">
        <v>1183</v>
      </c>
      <c r="H18" s="170" t="s">
        <v>1276</v>
      </c>
      <c r="I18" s="174" t="s">
        <v>1276</v>
      </c>
      <c r="J18" s="175" t="s">
        <v>1292</v>
      </c>
      <c r="K18" s="176" t="s">
        <v>1276</v>
      </c>
      <c r="L18" s="230" t="s">
        <v>558</v>
      </c>
    </row>
    <row r="19" spans="1:12" ht="13.5">
      <c r="A19" s="185"/>
      <c r="E19" s="185"/>
      <c r="G19" s="9" t="s">
        <v>1184</v>
      </c>
      <c r="H19" s="185" t="s">
        <v>1276</v>
      </c>
      <c r="I19" s="186" t="s">
        <v>1293</v>
      </c>
      <c r="J19" s="187" t="s">
        <v>1294</v>
      </c>
      <c r="K19" s="188" t="s">
        <v>1276</v>
      </c>
      <c r="L19" s="230" t="s">
        <v>558</v>
      </c>
    </row>
    <row r="20" spans="1:12" ht="14.25" thickBot="1">
      <c r="A20" s="170"/>
      <c r="E20" s="170"/>
      <c r="G20" s="10" t="s">
        <v>1186</v>
      </c>
      <c r="H20" s="170" t="s">
        <v>1276</v>
      </c>
      <c r="I20" s="174" t="s">
        <v>1295</v>
      </c>
      <c r="J20" s="175" t="s">
        <v>1276</v>
      </c>
      <c r="K20" s="176" t="s">
        <v>1276</v>
      </c>
      <c r="L20" s="230" t="s">
        <v>558</v>
      </c>
    </row>
    <row r="21" spans="1:12" ht="13.5">
      <c r="A21" s="170"/>
      <c r="E21" s="170"/>
      <c r="G21" s="8" t="s">
        <v>1179</v>
      </c>
      <c r="H21" s="170" t="s">
        <v>1285</v>
      </c>
      <c r="I21" s="174" t="s">
        <v>1296</v>
      </c>
      <c r="J21" s="175" t="s">
        <v>1297</v>
      </c>
      <c r="K21" s="176" t="s">
        <v>1276</v>
      </c>
      <c r="L21" s="230" t="s">
        <v>558</v>
      </c>
    </row>
    <row r="22" spans="1:12" ht="13.5">
      <c r="A22" s="170"/>
      <c r="E22" s="170"/>
      <c r="G22" s="9" t="s">
        <v>1274</v>
      </c>
      <c r="H22" s="170" t="s">
        <v>1298</v>
      </c>
      <c r="I22" s="174" t="s">
        <v>1287</v>
      </c>
      <c r="J22" s="175" t="s">
        <v>1299</v>
      </c>
      <c r="K22" s="176" t="s">
        <v>1276</v>
      </c>
      <c r="L22" s="230" t="s">
        <v>558</v>
      </c>
    </row>
    <row r="23" spans="1:12" ht="13.5">
      <c r="A23" s="170"/>
      <c r="E23" s="170"/>
      <c r="G23" s="9" t="s">
        <v>1205</v>
      </c>
      <c r="H23" s="170" t="s">
        <v>1296</v>
      </c>
      <c r="I23" s="174" t="s">
        <v>1300</v>
      </c>
      <c r="J23" s="175" t="s">
        <v>1276</v>
      </c>
      <c r="K23" s="176" t="s">
        <v>1276</v>
      </c>
      <c r="L23" s="230" t="s">
        <v>558</v>
      </c>
    </row>
    <row r="24" spans="1:12" ht="14.25" thickBot="1">
      <c r="A24" s="168"/>
      <c r="E24" s="168"/>
      <c r="G24" s="9" t="s">
        <v>1208</v>
      </c>
      <c r="H24" s="168" t="s">
        <v>1301</v>
      </c>
      <c r="I24" s="171" t="s">
        <v>1302</v>
      </c>
      <c r="J24" s="172" t="s">
        <v>1276</v>
      </c>
      <c r="K24" s="173" t="s">
        <v>1276</v>
      </c>
      <c r="L24" s="230" t="s">
        <v>558</v>
      </c>
    </row>
    <row r="25" spans="1:12" ht="14.25" thickBot="1">
      <c r="A25" s="185"/>
      <c r="E25" s="185"/>
      <c r="G25" s="10" t="s">
        <v>1207</v>
      </c>
      <c r="H25" s="185" t="s">
        <v>1296</v>
      </c>
      <c r="I25" s="186" t="s">
        <v>1276</v>
      </c>
      <c r="J25" s="187" t="s">
        <v>1276</v>
      </c>
      <c r="K25" s="188" t="s">
        <v>1276</v>
      </c>
      <c r="L25" s="230" t="s">
        <v>558</v>
      </c>
    </row>
    <row r="26" spans="1:12" ht="13.5">
      <c r="A26" s="181"/>
      <c r="E26" s="181"/>
      <c r="G26" s="8" t="s">
        <v>1206</v>
      </c>
      <c r="H26" s="181" t="s">
        <v>1289</v>
      </c>
      <c r="I26" s="182" t="s">
        <v>1303</v>
      </c>
      <c r="J26" s="183" t="s">
        <v>1304</v>
      </c>
      <c r="K26" s="184" t="s">
        <v>1276</v>
      </c>
      <c r="L26" s="230" t="s">
        <v>558</v>
      </c>
    </row>
    <row r="27" spans="1:12" ht="13.5">
      <c r="A27" s="181"/>
      <c r="E27" s="181"/>
      <c r="G27" s="9" t="s">
        <v>1210</v>
      </c>
      <c r="H27" s="181" t="s">
        <v>1303</v>
      </c>
      <c r="I27" s="182" t="s">
        <v>1305</v>
      </c>
      <c r="J27" s="183" t="s">
        <v>1276</v>
      </c>
      <c r="K27" s="184" t="s">
        <v>1276</v>
      </c>
      <c r="L27" s="230" t="s">
        <v>558</v>
      </c>
    </row>
    <row r="28" spans="1:12" ht="13.5">
      <c r="A28" s="181"/>
      <c r="E28" s="181"/>
      <c r="G28" s="9" t="s">
        <v>1185</v>
      </c>
      <c r="H28" s="181" t="s">
        <v>1306</v>
      </c>
      <c r="I28" s="182" t="s">
        <v>1303</v>
      </c>
      <c r="J28" s="183" t="s">
        <v>1307</v>
      </c>
      <c r="K28" s="184" t="s">
        <v>1276</v>
      </c>
      <c r="L28" s="230" t="s">
        <v>558</v>
      </c>
    </row>
    <row r="29" spans="1:12" ht="14.25" thickBot="1">
      <c r="A29" s="170"/>
      <c r="E29" s="170"/>
      <c r="G29" s="9" t="s">
        <v>1204</v>
      </c>
      <c r="H29" s="189" t="s">
        <v>1308</v>
      </c>
      <c r="I29" s="190" t="s">
        <v>1276</v>
      </c>
      <c r="J29" s="191" t="s">
        <v>1276</v>
      </c>
      <c r="K29" s="192" t="s">
        <v>1276</v>
      </c>
      <c r="L29" s="230" t="s">
        <v>558</v>
      </c>
    </row>
    <row r="30" spans="1:12" ht="14.25" thickBot="1">
      <c r="A30" s="193"/>
      <c r="E30" s="193"/>
      <c r="G30" s="10" t="s">
        <v>1209</v>
      </c>
      <c r="H30" s="177" t="s">
        <v>1308</v>
      </c>
      <c r="I30" s="180" t="s">
        <v>1307</v>
      </c>
      <c r="J30" s="180" t="s">
        <v>1276</v>
      </c>
      <c r="K30" s="180" t="s">
        <v>1276</v>
      </c>
      <c r="L30" s="230" t="s">
        <v>558</v>
      </c>
    </row>
    <row r="31" spans="7:12" ht="13.5">
      <c r="G31" s="8" t="s">
        <v>1202</v>
      </c>
      <c r="H31" s="181" t="s">
        <v>1297</v>
      </c>
      <c r="I31" s="194" t="s">
        <v>1276</v>
      </c>
      <c r="J31" s="183" t="s">
        <v>1276</v>
      </c>
      <c r="K31" s="184" t="s">
        <v>1276</v>
      </c>
      <c r="L31" s="230" t="s">
        <v>558</v>
      </c>
    </row>
    <row r="32" spans="7:12" ht="14.25" thickBot="1">
      <c r="G32" s="10" t="s">
        <v>1203</v>
      </c>
      <c r="H32" s="177" t="s">
        <v>1304</v>
      </c>
      <c r="I32" s="194" t="s">
        <v>1276</v>
      </c>
      <c r="J32" s="179" t="s">
        <v>1276</v>
      </c>
      <c r="K32" s="176" t="s">
        <v>1276</v>
      </c>
      <c r="L32" s="230" t="s">
        <v>558</v>
      </c>
    </row>
    <row r="33" spans="7:12" ht="14.25" thickBot="1">
      <c r="G33" s="11" t="s">
        <v>3</v>
      </c>
      <c r="H33" s="166" t="s">
        <v>1309</v>
      </c>
      <c r="I33" s="166" t="s">
        <v>1310</v>
      </c>
      <c r="J33" s="166" t="s">
        <v>1311</v>
      </c>
      <c r="K33" s="166" t="s">
        <v>1312</v>
      </c>
      <c r="L33" s="230" t="s">
        <v>558</v>
      </c>
    </row>
    <row r="34" ht="13.5">
      <c r="R34" s="171" t="s">
        <v>898</v>
      </c>
    </row>
    <row r="35" ht="14.25" thickBot="1"/>
    <row r="36" spans="7:12" ht="14.25" thickBot="1">
      <c r="G36" s="217" t="s">
        <v>7</v>
      </c>
      <c r="H36" s="166" t="s">
        <v>999</v>
      </c>
      <c r="I36" s="166" t="s">
        <v>1001</v>
      </c>
      <c r="J36" s="166" t="s">
        <v>1002</v>
      </c>
      <c r="K36" s="166" t="s">
        <v>1003</v>
      </c>
      <c r="L36" s="166" t="s">
        <v>898</v>
      </c>
    </row>
    <row r="37" spans="7:20" ht="13.5">
      <c r="G37" s="8" t="s">
        <v>1168</v>
      </c>
      <c r="H37" s="123">
        <v>0</v>
      </c>
      <c r="I37" s="123">
        <v>0</v>
      </c>
      <c r="J37" s="123">
        <v>0</v>
      </c>
      <c r="K37" s="123">
        <v>0.0898</v>
      </c>
      <c r="L37" s="166" t="s">
        <v>898</v>
      </c>
      <c r="N37" s="166" t="s">
        <v>639</v>
      </c>
      <c r="P37" s="166">
        <v>18</v>
      </c>
      <c r="Q37" s="166">
        <v>36</v>
      </c>
      <c r="R37" s="166">
        <v>18</v>
      </c>
      <c r="S37" s="166">
        <v>5</v>
      </c>
      <c r="T37" s="166">
        <f>SUM(R37:S37)</f>
        <v>23</v>
      </c>
    </row>
    <row r="38" spans="7:20" ht="13.5">
      <c r="G38" s="9" t="s">
        <v>1169</v>
      </c>
      <c r="H38" s="123">
        <v>0</v>
      </c>
      <c r="I38" s="123">
        <v>0</v>
      </c>
      <c r="J38" s="123">
        <v>0</v>
      </c>
      <c r="K38" s="123">
        <v>0.1005</v>
      </c>
      <c r="L38" s="166" t="s">
        <v>898</v>
      </c>
      <c r="N38" s="166" t="s">
        <v>597</v>
      </c>
      <c r="P38" s="166">
        <v>6</v>
      </c>
      <c r="Q38" s="166">
        <v>22</v>
      </c>
      <c r="R38" s="166">
        <v>16</v>
      </c>
      <c r="S38" s="166">
        <v>8</v>
      </c>
      <c r="T38" s="166">
        <f>SUM(R38:S38)</f>
        <v>24</v>
      </c>
    </row>
    <row r="39" spans="7:20" ht="13.5">
      <c r="G39" s="9" t="s">
        <v>1170</v>
      </c>
      <c r="H39" s="123">
        <v>0</v>
      </c>
      <c r="I39" s="123">
        <v>0</v>
      </c>
      <c r="J39" s="123">
        <v>0</v>
      </c>
      <c r="K39" s="123">
        <v>0.1005</v>
      </c>
      <c r="L39" s="166" t="s">
        <v>898</v>
      </c>
      <c r="N39" s="166" t="s">
        <v>641</v>
      </c>
      <c r="P39" s="166">
        <v>11</v>
      </c>
      <c r="Q39" s="166">
        <v>34</v>
      </c>
      <c r="R39" s="166">
        <v>23</v>
      </c>
      <c r="S39" s="166">
        <v>7</v>
      </c>
      <c r="T39" s="166">
        <f aca="true" t="shared" si="0" ref="T39:T49">SUM(R39:S39)</f>
        <v>30</v>
      </c>
    </row>
    <row r="40" spans="7:20" ht="14.25" thickBot="1">
      <c r="G40" s="10" t="s">
        <v>1171</v>
      </c>
      <c r="H40" s="123">
        <v>0</v>
      </c>
      <c r="I40" s="123">
        <v>0</v>
      </c>
      <c r="J40" s="123">
        <v>0</v>
      </c>
      <c r="K40" s="123">
        <v>0.1111</v>
      </c>
      <c r="L40" s="166" t="s">
        <v>898</v>
      </c>
      <c r="N40" s="166" t="s">
        <v>643</v>
      </c>
      <c r="P40" s="166">
        <v>1</v>
      </c>
      <c r="Q40" s="166">
        <v>18</v>
      </c>
      <c r="R40" s="166">
        <v>17</v>
      </c>
      <c r="S40" s="166">
        <v>8</v>
      </c>
      <c r="T40" s="166">
        <f t="shared" si="0"/>
        <v>25</v>
      </c>
    </row>
    <row r="41" spans="7:20" ht="13.5">
      <c r="G41" s="8" t="s">
        <v>1172</v>
      </c>
      <c r="H41" s="123">
        <v>0</v>
      </c>
      <c r="I41" s="123">
        <v>0</v>
      </c>
      <c r="J41" s="123">
        <v>0</v>
      </c>
      <c r="K41" s="123">
        <v>0.1416</v>
      </c>
      <c r="L41" s="166" t="s">
        <v>898</v>
      </c>
      <c r="N41" s="166" t="s">
        <v>645</v>
      </c>
      <c r="P41" s="166">
        <v>5</v>
      </c>
      <c r="Q41" s="166">
        <v>17</v>
      </c>
      <c r="R41" s="166">
        <v>12</v>
      </c>
      <c r="S41" s="166">
        <v>5</v>
      </c>
      <c r="T41" s="166">
        <f t="shared" si="0"/>
        <v>17</v>
      </c>
    </row>
    <row r="42" spans="7:20" ht="13.5">
      <c r="G42" s="9" t="s">
        <v>1173</v>
      </c>
      <c r="H42" s="123">
        <v>0</v>
      </c>
      <c r="I42" s="123">
        <v>0</v>
      </c>
      <c r="J42" s="123">
        <v>0</v>
      </c>
      <c r="K42" s="123">
        <v>0.1202</v>
      </c>
      <c r="L42" s="166" t="s">
        <v>898</v>
      </c>
      <c r="N42" s="166" t="s">
        <v>647</v>
      </c>
      <c r="P42" s="166">
        <v>8</v>
      </c>
      <c r="Q42" s="166">
        <v>21</v>
      </c>
      <c r="R42" s="166">
        <v>13</v>
      </c>
      <c r="S42" s="166">
        <v>3</v>
      </c>
      <c r="T42" s="166">
        <f t="shared" si="0"/>
        <v>16</v>
      </c>
    </row>
    <row r="43" spans="7:20" ht="13.5">
      <c r="G43" s="9" t="s">
        <v>1174</v>
      </c>
      <c r="H43" s="123">
        <v>0</v>
      </c>
      <c r="I43" s="123">
        <v>0</v>
      </c>
      <c r="J43" s="123">
        <v>0</v>
      </c>
      <c r="K43" s="123">
        <v>0.1309</v>
      </c>
      <c r="L43" s="166" t="s">
        <v>898</v>
      </c>
      <c r="N43" s="166" t="s">
        <v>649</v>
      </c>
      <c r="P43" s="166">
        <v>2</v>
      </c>
      <c r="Q43" s="166">
        <v>14</v>
      </c>
      <c r="R43" s="166">
        <v>12</v>
      </c>
      <c r="S43" s="166">
        <v>7</v>
      </c>
      <c r="T43" s="166">
        <f t="shared" si="0"/>
        <v>19</v>
      </c>
    </row>
    <row r="44" spans="7:20" ht="13.5">
      <c r="G44" s="9" t="s">
        <v>1181</v>
      </c>
      <c r="H44" s="123">
        <v>0</v>
      </c>
      <c r="I44" s="123">
        <v>0</v>
      </c>
      <c r="J44" s="123">
        <v>0.1715</v>
      </c>
      <c r="K44" s="123">
        <v>0</v>
      </c>
      <c r="L44" s="166" t="s">
        <v>898</v>
      </c>
      <c r="N44" s="166" t="s">
        <v>651</v>
      </c>
      <c r="P44" s="166">
        <v>5</v>
      </c>
      <c r="Q44" s="166">
        <v>13</v>
      </c>
      <c r="R44" s="166">
        <v>8</v>
      </c>
      <c r="S44" s="166">
        <v>1</v>
      </c>
      <c r="T44" s="166">
        <f t="shared" si="0"/>
        <v>9</v>
      </c>
    </row>
    <row r="45" spans="7:20" ht="13.5">
      <c r="G45" s="9" t="s">
        <v>1175</v>
      </c>
      <c r="H45" s="123">
        <v>0</v>
      </c>
      <c r="I45" s="123">
        <v>0</v>
      </c>
      <c r="J45" s="123">
        <v>0.0809</v>
      </c>
      <c r="K45" s="123">
        <v>0.0563</v>
      </c>
      <c r="L45" s="166" t="s">
        <v>898</v>
      </c>
      <c r="N45" s="166" t="s">
        <v>757</v>
      </c>
      <c r="P45" s="166">
        <v>5</v>
      </c>
      <c r="Q45" s="166">
        <v>15</v>
      </c>
      <c r="R45" s="166">
        <v>10</v>
      </c>
      <c r="S45" s="166">
        <v>2</v>
      </c>
      <c r="T45" s="166">
        <f t="shared" si="0"/>
        <v>12</v>
      </c>
    </row>
    <row r="46" spans="7:20" ht="14.25" thickBot="1">
      <c r="G46" s="10" t="s">
        <v>1182</v>
      </c>
      <c r="H46" s="123">
        <v>0</v>
      </c>
      <c r="I46" s="123">
        <v>0</v>
      </c>
      <c r="J46" s="123">
        <v>0.1068</v>
      </c>
      <c r="K46" s="123">
        <v>0</v>
      </c>
      <c r="L46" s="166" t="s">
        <v>898</v>
      </c>
      <c r="N46" s="166" t="s">
        <v>748</v>
      </c>
      <c r="P46" s="166">
        <v>2</v>
      </c>
      <c r="Q46" s="166">
        <v>9</v>
      </c>
      <c r="R46" s="166">
        <v>7</v>
      </c>
      <c r="S46" s="166">
        <v>2</v>
      </c>
      <c r="T46" s="166">
        <f t="shared" si="0"/>
        <v>9</v>
      </c>
    </row>
    <row r="47" spans="7:20" ht="13.5">
      <c r="G47" s="8" t="s">
        <v>1176</v>
      </c>
      <c r="H47" s="123">
        <v>0</v>
      </c>
      <c r="I47" s="123">
        <v>0</v>
      </c>
      <c r="J47" s="123">
        <v>0.1521</v>
      </c>
      <c r="K47" s="123">
        <v>0.0959</v>
      </c>
      <c r="L47" s="166" t="s">
        <v>898</v>
      </c>
      <c r="N47" s="166" t="s">
        <v>742</v>
      </c>
      <c r="P47" s="166">
        <v>3</v>
      </c>
      <c r="Q47" s="166">
        <v>6</v>
      </c>
      <c r="R47" s="166">
        <v>3</v>
      </c>
      <c r="S47" s="166">
        <v>1</v>
      </c>
      <c r="T47" s="166">
        <f t="shared" si="0"/>
        <v>4</v>
      </c>
    </row>
    <row r="48" spans="7:20" ht="13.5">
      <c r="G48" s="9" t="s">
        <v>1177</v>
      </c>
      <c r="H48" s="123">
        <v>0</v>
      </c>
      <c r="I48" s="123">
        <v>0.1155</v>
      </c>
      <c r="J48" s="123">
        <v>0.068</v>
      </c>
      <c r="K48" s="123">
        <v>0.0533</v>
      </c>
      <c r="L48" s="166" t="s">
        <v>898</v>
      </c>
      <c r="N48" s="166" t="s">
        <v>801</v>
      </c>
      <c r="P48" s="166">
        <v>2</v>
      </c>
      <c r="Q48" s="166">
        <v>6</v>
      </c>
      <c r="R48" s="166">
        <v>4</v>
      </c>
      <c r="S48" s="166">
        <v>0</v>
      </c>
      <c r="T48" s="166">
        <f t="shared" si="0"/>
        <v>4</v>
      </c>
    </row>
    <row r="49" spans="7:20" ht="13.5">
      <c r="G49" s="9" t="s">
        <v>1180</v>
      </c>
      <c r="H49" s="123">
        <v>0</v>
      </c>
      <c r="I49" s="123">
        <v>0</v>
      </c>
      <c r="J49" s="123">
        <v>0.1553</v>
      </c>
      <c r="K49" s="123">
        <v>0</v>
      </c>
      <c r="L49" s="166" t="s">
        <v>898</v>
      </c>
      <c r="N49" s="166" t="s">
        <v>762</v>
      </c>
      <c r="P49" s="166">
        <f>SUM(P37:P48)</f>
        <v>68</v>
      </c>
      <c r="Q49" s="166">
        <f>SUM(Q37:Q48)</f>
        <v>211</v>
      </c>
      <c r="R49" s="166">
        <v>143</v>
      </c>
      <c r="S49" s="166">
        <v>49</v>
      </c>
      <c r="T49" s="166">
        <f t="shared" si="0"/>
        <v>192</v>
      </c>
    </row>
    <row r="50" spans="7:12" ht="13.5">
      <c r="G50" s="9" t="s">
        <v>1183</v>
      </c>
      <c r="H50" s="123">
        <v>0</v>
      </c>
      <c r="I50" s="123">
        <v>0</v>
      </c>
      <c r="J50" s="123">
        <v>0.0874</v>
      </c>
      <c r="K50" s="123">
        <v>0</v>
      </c>
      <c r="L50" s="166" t="s">
        <v>898</v>
      </c>
    </row>
    <row r="51" spans="7:12" ht="13.5">
      <c r="G51" s="9" t="s">
        <v>1184</v>
      </c>
      <c r="H51" s="123">
        <v>0</v>
      </c>
      <c r="I51" s="123">
        <v>0.1761</v>
      </c>
      <c r="J51" s="123">
        <v>0.0744</v>
      </c>
      <c r="K51" s="123">
        <v>0</v>
      </c>
      <c r="L51" s="166" t="s">
        <v>898</v>
      </c>
    </row>
    <row r="52" spans="7:12" ht="14.25" thickBot="1">
      <c r="G52" s="10" t="s">
        <v>1186</v>
      </c>
      <c r="H52" s="123">
        <v>0</v>
      </c>
      <c r="I52" s="123">
        <v>0.1742</v>
      </c>
      <c r="J52" s="123">
        <v>0</v>
      </c>
      <c r="K52" s="123">
        <v>0</v>
      </c>
      <c r="L52" s="166" t="s">
        <v>898</v>
      </c>
    </row>
    <row r="53" spans="7:24" ht="13.5">
      <c r="G53" s="8" t="s">
        <v>1179</v>
      </c>
      <c r="H53" s="123">
        <v>0.1267</v>
      </c>
      <c r="I53" s="123">
        <v>0.0841</v>
      </c>
      <c r="J53" s="123">
        <v>0.0227</v>
      </c>
      <c r="K53" s="123">
        <v>0</v>
      </c>
      <c r="L53" s="166" t="s">
        <v>898</v>
      </c>
      <c r="O53" s="166" t="s">
        <v>800</v>
      </c>
      <c r="P53" s="166" t="s">
        <v>759</v>
      </c>
      <c r="R53" s="166" t="s">
        <v>763</v>
      </c>
      <c r="T53" s="166" t="s">
        <v>764</v>
      </c>
      <c r="V53" s="166" t="s">
        <v>765</v>
      </c>
      <c r="X53" s="166" t="s">
        <v>114</v>
      </c>
    </row>
    <row r="54" spans="7:24" ht="13.5">
      <c r="G54" s="9" t="s">
        <v>1274</v>
      </c>
      <c r="H54" s="123">
        <v>0.1233</v>
      </c>
      <c r="I54" s="123">
        <v>0.092</v>
      </c>
      <c r="J54" s="123">
        <v>0.0518</v>
      </c>
      <c r="K54" s="123">
        <v>0</v>
      </c>
      <c r="L54" s="166" t="s">
        <v>898</v>
      </c>
      <c r="O54" s="166" t="s">
        <v>653</v>
      </c>
      <c r="P54" s="166">
        <v>0</v>
      </c>
      <c r="Q54" s="166" t="s">
        <v>739</v>
      </c>
      <c r="R54" s="166">
        <v>0</v>
      </c>
      <c r="S54" s="166" t="s">
        <v>739</v>
      </c>
      <c r="T54" s="166">
        <v>0</v>
      </c>
      <c r="U54" s="166" t="s">
        <v>739</v>
      </c>
      <c r="V54" s="166">
        <v>137</v>
      </c>
      <c r="W54" s="166" t="s">
        <v>739</v>
      </c>
      <c r="X54" s="166" t="s">
        <v>114</v>
      </c>
    </row>
    <row r="55" spans="7:24" ht="13.5">
      <c r="G55" s="9" t="s">
        <v>1205</v>
      </c>
      <c r="H55" s="123">
        <v>0.1473</v>
      </c>
      <c r="I55" s="123">
        <v>0.1213</v>
      </c>
      <c r="J55" s="123">
        <v>0</v>
      </c>
      <c r="K55" s="123">
        <v>0</v>
      </c>
      <c r="L55" s="166" t="s">
        <v>898</v>
      </c>
      <c r="O55" s="166" t="s">
        <v>654</v>
      </c>
      <c r="P55" s="166">
        <v>0</v>
      </c>
      <c r="Q55" s="166" t="s">
        <v>739</v>
      </c>
      <c r="R55" s="166">
        <v>0</v>
      </c>
      <c r="S55" s="166" t="s">
        <v>739</v>
      </c>
      <c r="T55" s="166">
        <v>0</v>
      </c>
      <c r="U55" s="166" t="s">
        <v>739</v>
      </c>
      <c r="V55" s="166">
        <v>127</v>
      </c>
      <c r="W55" s="166" t="s">
        <v>739</v>
      </c>
      <c r="X55" s="166" t="s">
        <v>114</v>
      </c>
    </row>
    <row r="56" spans="7:24" ht="13.5">
      <c r="G56" s="9" t="s">
        <v>1208</v>
      </c>
      <c r="H56" s="123">
        <v>0.1541</v>
      </c>
      <c r="I56" s="123">
        <v>0.1409</v>
      </c>
      <c r="J56" s="123">
        <v>0</v>
      </c>
      <c r="K56" s="123">
        <v>0</v>
      </c>
      <c r="L56" s="166" t="s">
        <v>898</v>
      </c>
      <c r="O56" s="166" t="s">
        <v>655</v>
      </c>
      <c r="P56" s="166">
        <v>0</v>
      </c>
      <c r="Q56" s="166" t="s">
        <v>739</v>
      </c>
      <c r="R56" s="166">
        <v>0</v>
      </c>
      <c r="S56" s="166" t="s">
        <v>739</v>
      </c>
      <c r="T56" s="166">
        <v>0</v>
      </c>
      <c r="U56" s="166" t="s">
        <v>739</v>
      </c>
      <c r="V56" s="166">
        <v>138</v>
      </c>
      <c r="W56" s="166" t="s">
        <v>739</v>
      </c>
      <c r="X56" s="166" t="s">
        <v>114</v>
      </c>
    </row>
    <row r="57" spans="7:24" ht="14.25" thickBot="1">
      <c r="G57" s="10" t="s">
        <v>1207</v>
      </c>
      <c r="H57" s="123">
        <v>0.1473</v>
      </c>
      <c r="I57" s="123">
        <v>0</v>
      </c>
      <c r="J57" s="123">
        <v>0</v>
      </c>
      <c r="K57" s="123">
        <v>0</v>
      </c>
      <c r="L57" s="166" t="s">
        <v>898</v>
      </c>
      <c r="O57" s="166" t="s">
        <v>656</v>
      </c>
      <c r="P57" s="166">
        <v>0</v>
      </c>
      <c r="Q57" s="166" t="s">
        <v>739</v>
      </c>
      <c r="R57" s="166">
        <v>0</v>
      </c>
      <c r="S57" s="166" t="s">
        <v>739</v>
      </c>
      <c r="T57" s="166">
        <v>0</v>
      </c>
      <c r="U57" s="166" t="s">
        <v>739</v>
      </c>
      <c r="V57" s="166">
        <v>113</v>
      </c>
      <c r="W57" s="166" t="s">
        <v>739</v>
      </c>
      <c r="X57" s="166" t="s">
        <v>114</v>
      </c>
    </row>
    <row r="58" spans="7:24" ht="13.5">
      <c r="G58" s="8" t="s">
        <v>1206</v>
      </c>
      <c r="H58" s="123">
        <v>0.0719</v>
      </c>
      <c r="I58" s="123">
        <v>0.0333</v>
      </c>
      <c r="J58" s="123">
        <v>0.0162</v>
      </c>
      <c r="K58" s="123">
        <v>0</v>
      </c>
      <c r="L58" s="166" t="s">
        <v>898</v>
      </c>
      <c r="O58" s="166" t="s">
        <v>657</v>
      </c>
      <c r="P58" s="166">
        <v>0</v>
      </c>
      <c r="Q58" s="166" t="s">
        <v>739</v>
      </c>
      <c r="R58" s="166">
        <v>0</v>
      </c>
      <c r="S58" s="166" t="s">
        <v>739</v>
      </c>
      <c r="T58" s="166">
        <v>77</v>
      </c>
      <c r="U58" s="166" t="s">
        <v>739</v>
      </c>
      <c r="V58" s="166">
        <v>75</v>
      </c>
      <c r="W58" s="166" t="s">
        <v>739</v>
      </c>
      <c r="X58" s="166" t="s">
        <v>114</v>
      </c>
    </row>
    <row r="59" spans="7:24" ht="13.5">
      <c r="G59" s="9" t="s">
        <v>1210</v>
      </c>
      <c r="H59" s="123">
        <v>0.0582</v>
      </c>
      <c r="I59" s="123">
        <v>0.0215</v>
      </c>
      <c r="J59" s="123">
        <v>0</v>
      </c>
      <c r="K59" s="123">
        <v>0</v>
      </c>
      <c r="L59" s="166" t="s">
        <v>898</v>
      </c>
      <c r="O59" s="166" t="s">
        <v>658</v>
      </c>
      <c r="P59" s="166">
        <v>0</v>
      </c>
      <c r="Q59" s="166" t="s">
        <v>739</v>
      </c>
      <c r="R59" s="166">
        <v>0</v>
      </c>
      <c r="S59" s="166" t="s">
        <v>739</v>
      </c>
      <c r="T59" s="166">
        <v>76</v>
      </c>
      <c r="U59" s="166" t="s">
        <v>739</v>
      </c>
      <c r="V59" s="166">
        <v>68</v>
      </c>
      <c r="W59" s="166" t="s">
        <v>739</v>
      </c>
      <c r="X59" s="166" t="s">
        <v>114</v>
      </c>
    </row>
    <row r="60" spans="7:24" ht="13.5">
      <c r="G60" s="9" t="s">
        <v>1185</v>
      </c>
      <c r="H60" s="123">
        <v>0.0753</v>
      </c>
      <c r="I60" s="123">
        <v>0.0333</v>
      </c>
      <c r="J60" s="123">
        <v>0.0129</v>
      </c>
      <c r="K60" s="123">
        <v>0</v>
      </c>
      <c r="L60" s="166" t="s">
        <v>898</v>
      </c>
      <c r="O60" s="166" t="s">
        <v>659</v>
      </c>
      <c r="P60" s="166">
        <v>0</v>
      </c>
      <c r="Q60" s="166" t="s">
        <v>739</v>
      </c>
      <c r="R60" s="166">
        <v>0</v>
      </c>
      <c r="S60" s="166" t="s">
        <v>739</v>
      </c>
      <c r="T60" s="166">
        <v>56</v>
      </c>
      <c r="U60" s="166" t="s">
        <v>739</v>
      </c>
      <c r="V60" s="166">
        <v>38</v>
      </c>
      <c r="W60" s="166" t="s">
        <v>739</v>
      </c>
      <c r="X60" s="166" t="s">
        <v>114</v>
      </c>
    </row>
    <row r="61" spans="7:24" ht="13.5">
      <c r="G61" s="9" t="s">
        <v>1204</v>
      </c>
      <c r="H61" s="123">
        <v>0.0274</v>
      </c>
      <c r="I61" s="123">
        <v>0</v>
      </c>
      <c r="J61" s="123">
        <v>0</v>
      </c>
      <c r="K61" s="123">
        <v>0</v>
      </c>
      <c r="L61" s="166" t="s">
        <v>898</v>
      </c>
      <c r="O61" s="166" t="s">
        <v>660</v>
      </c>
      <c r="P61" s="166">
        <v>0</v>
      </c>
      <c r="Q61" s="166" t="s">
        <v>739</v>
      </c>
      <c r="R61" s="166">
        <v>0</v>
      </c>
      <c r="S61" s="166" t="s">
        <v>739</v>
      </c>
      <c r="T61" s="166">
        <v>94</v>
      </c>
      <c r="U61" s="166" t="s">
        <v>739</v>
      </c>
      <c r="V61" s="166">
        <v>0</v>
      </c>
      <c r="W61" s="166" t="s">
        <v>739</v>
      </c>
      <c r="X61" s="166" t="s">
        <v>114</v>
      </c>
    </row>
    <row r="62" spans="7:24" ht="14.25" thickBot="1">
      <c r="G62" s="10" t="s">
        <v>1209</v>
      </c>
      <c r="H62" s="123">
        <v>0.0274</v>
      </c>
      <c r="I62" s="123">
        <v>0.0078</v>
      </c>
      <c r="J62" s="123">
        <v>0</v>
      </c>
      <c r="K62" s="123">
        <v>0</v>
      </c>
      <c r="L62" s="166" t="s">
        <v>898</v>
      </c>
      <c r="O62" s="166" t="s">
        <v>661</v>
      </c>
      <c r="P62" s="166">
        <v>0</v>
      </c>
      <c r="Q62" s="166" t="s">
        <v>739</v>
      </c>
      <c r="R62" s="166">
        <v>0</v>
      </c>
      <c r="S62" s="166" t="s">
        <v>739</v>
      </c>
      <c r="T62" s="166">
        <v>60</v>
      </c>
      <c r="U62" s="166" t="s">
        <v>739</v>
      </c>
      <c r="V62" s="166">
        <v>32</v>
      </c>
      <c r="W62" s="166" t="s">
        <v>739</v>
      </c>
      <c r="X62" s="166" t="s">
        <v>114</v>
      </c>
    </row>
    <row r="63" spans="7:24" ht="13.5">
      <c r="G63" s="8" t="s">
        <v>1202</v>
      </c>
      <c r="H63" s="123">
        <v>0.024</v>
      </c>
      <c r="I63" s="123">
        <v>0</v>
      </c>
      <c r="J63" s="123">
        <v>0</v>
      </c>
      <c r="K63" s="123">
        <v>0</v>
      </c>
      <c r="L63" s="166" t="s">
        <v>898</v>
      </c>
      <c r="O63" s="166" t="s">
        <v>662</v>
      </c>
      <c r="P63" s="166">
        <v>0</v>
      </c>
      <c r="Q63" s="166" t="s">
        <v>739</v>
      </c>
      <c r="R63" s="166">
        <v>0</v>
      </c>
      <c r="S63" s="166" t="s">
        <v>739</v>
      </c>
      <c r="T63" s="166">
        <v>48</v>
      </c>
      <c r="U63" s="166" t="s">
        <v>739</v>
      </c>
      <c r="V63" s="166">
        <v>18</v>
      </c>
      <c r="W63" s="166" t="s">
        <v>739</v>
      </c>
      <c r="X63" s="166" t="s">
        <v>114</v>
      </c>
    </row>
    <row r="64" spans="7:24" ht="14.25" thickBot="1">
      <c r="G64" s="10" t="s">
        <v>1203</v>
      </c>
      <c r="H64" s="123">
        <v>0.0171</v>
      </c>
      <c r="I64" s="123">
        <v>0</v>
      </c>
      <c r="J64" s="123">
        <v>0</v>
      </c>
      <c r="K64" s="123">
        <v>0</v>
      </c>
      <c r="L64" s="166" t="s">
        <v>898</v>
      </c>
      <c r="O64" s="166" t="s">
        <v>663</v>
      </c>
      <c r="P64" s="166">
        <v>0</v>
      </c>
      <c r="Q64" s="166" t="s">
        <v>739</v>
      </c>
      <c r="R64" s="166">
        <v>0</v>
      </c>
      <c r="S64" s="166" t="s">
        <v>739</v>
      </c>
      <c r="T64" s="166">
        <v>43</v>
      </c>
      <c r="U64" s="166" t="s">
        <v>739</v>
      </c>
      <c r="V64" s="166">
        <v>17</v>
      </c>
      <c r="W64" s="166" t="s">
        <v>739</v>
      </c>
      <c r="X64" s="166" t="s">
        <v>114</v>
      </c>
    </row>
    <row r="65" spans="7:24" ht="14.25" thickBot="1">
      <c r="G65" s="11" t="s">
        <v>3</v>
      </c>
      <c r="H65" s="123">
        <v>1</v>
      </c>
      <c r="I65" s="123">
        <v>1</v>
      </c>
      <c r="J65" s="123">
        <v>1</v>
      </c>
      <c r="K65" s="123">
        <v>1</v>
      </c>
      <c r="L65" s="166" t="s">
        <v>898</v>
      </c>
      <c r="O65" s="166" t="s">
        <v>664</v>
      </c>
      <c r="P65" s="166">
        <v>0</v>
      </c>
      <c r="Q65" s="166" t="s">
        <v>739</v>
      </c>
      <c r="R65" s="166">
        <v>47</v>
      </c>
      <c r="S65" s="166" t="s">
        <v>739</v>
      </c>
      <c r="T65" s="166">
        <v>20</v>
      </c>
      <c r="U65" s="166" t="s">
        <v>739</v>
      </c>
      <c r="V65" s="166">
        <v>17</v>
      </c>
      <c r="W65" s="166" t="s">
        <v>739</v>
      </c>
      <c r="X65" s="166" t="s">
        <v>114</v>
      </c>
    </row>
    <row r="66" spans="15:24" ht="13.5">
      <c r="O66" s="166" t="s">
        <v>665</v>
      </c>
      <c r="P66" s="166">
        <v>0</v>
      </c>
      <c r="Q66" s="166" t="s">
        <v>739</v>
      </c>
      <c r="R66" s="166">
        <v>79</v>
      </c>
      <c r="S66" s="166" t="s">
        <v>739</v>
      </c>
      <c r="T66" s="166">
        <v>3</v>
      </c>
      <c r="U66" s="166" t="s">
        <v>739</v>
      </c>
      <c r="V66" s="166">
        <v>0</v>
      </c>
      <c r="W66" s="166" t="s">
        <v>739</v>
      </c>
      <c r="X66" s="166" t="s">
        <v>114</v>
      </c>
    </row>
    <row r="67" spans="11:24" ht="13.5">
      <c r="K67" s="166" t="s">
        <v>114</v>
      </c>
      <c r="O67" s="166" t="s">
        <v>666</v>
      </c>
      <c r="P67" s="166">
        <v>0</v>
      </c>
      <c r="Q67" s="166" t="s">
        <v>739</v>
      </c>
      <c r="R67" s="166">
        <v>73</v>
      </c>
      <c r="S67" s="166" t="s">
        <v>739</v>
      </c>
      <c r="T67" s="166">
        <v>35</v>
      </c>
      <c r="U67" s="166" t="s">
        <v>739</v>
      </c>
      <c r="V67" s="166">
        <v>0</v>
      </c>
      <c r="W67" s="166" t="s">
        <v>739</v>
      </c>
      <c r="X67" s="166" t="s">
        <v>114</v>
      </c>
    </row>
    <row r="68" spans="7:24" ht="13.5">
      <c r="G68" s="195"/>
      <c r="H68" s="196" t="s">
        <v>670</v>
      </c>
      <c r="I68" s="197" t="s">
        <v>652</v>
      </c>
      <c r="J68" s="195"/>
      <c r="K68" s="166" t="s">
        <v>114</v>
      </c>
      <c r="O68" s="166" t="s">
        <v>667</v>
      </c>
      <c r="P68" s="166">
        <v>0</v>
      </c>
      <c r="Q68" s="166" t="s">
        <v>739</v>
      </c>
      <c r="R68" s="166">
        <v>49</v>
      </c>
      <c r="S68" s="166" t="s">
        <v>739</v>
      </c>
      <c r="T68" s="166">
        <v>23</v>
      </c>
      <c r="U68" s="166" t="s">
        <v>739</v>
      </c>
      <c r="V68" s="166">
        <v>0</v>
      </c>
      <c r="W68" s="166" t="s">
        <v>739</v>
      </c>
      <c r="X68" s="166" t="s">
        <v>114</v>
      </c>
    </row>
    <row r="69" spans="7:24" ht="13.5">
      <c r="G69" s="195"/>
      <c r="H69" s="196" t="s">
        <v>670</v>
      </c>
      <c r="I69" s="189" t="s">
        <v>758</v>
      </c>
      <c r="J69" s="195"/>
      <c r="K69" s="166" t="s">
        <v>114</v>
      </c>
      <c r="O69" s="166" t="s">
        <v>668</v>
      </c>
      <c r="P69" s="166">
        <v>0</v>
      </c>
      <c r="Q69" s="166" t="s">
        <v>739</v>
      </c>
      <c r="R69" s="166">
        <v>45</v>
      </c>
      <c r="S69" s="166" t="s">
        <v>739</v>
      </c>
      <c r="T69" s="166">
        <v>26</v>
      </c>
      <c r="U69" s="166" t="s">
        <v>739</v>
      </c>
      <c r="V69" s="166">
        <v>0</v>
      </c>
      <c r="W69" s="166" t="s">
        <v>739</v>
      </c>
      <c r="X69" s="166" t="s">
        <v>114</v>
      </c>
    </row>
    <row r="70" spans="7:24" ht="14.25" thickBot="1">
      <c r="G70" s="195"/>
      <c r="H70" s="196" t="s">
        <v>670</v>
      </c>
      <c r="I70" s="177" t="s">
        <v>749</v>
      </c>
      <c r="J70" s="195"/>
      <c r="K70" s="166" t="s">
        <v>114</v>
      </c>
      <c r="O70" s="166" t="s">
        <v>639</v>
      </c>
      <c r="P70" s="166">
        <v>42</v>
      </c>
      <c r="Q70" s="166" t="s">
        <v>739</v>
      </c>
      <c r="R70" s="166">
        <v>35</v>
      </c>
      <c r="S70" s="166" t="s">
        <v>739</v>
      </c>
      <c r="T70" s="166">
        <v>0</v>
      </c>
      <c r="U70" s="166" t="s">
        <v>739</v>
      </c>
      <c r="V70" s="166">
        <v>0</v>
      </c>
      <c r="W70" s="166" t="s">
        <v>739</v>
      </c>
      <c r="X70" s="166" t="s">
        <v>114</v>
      </c>
    </row>
    <row r="71" spans="7:24" ht="13.5">
      <c r="G71" s="195"/>
      <c r="H71" s="196" t="s">
        <v>883</v>
      </c>
      <c r="I71" s="181" t="s">
        <v>743</v>
      </c>
      <c r="J71" s="195"/>
      <c r="K71" s="166" t="s">
        <v>114</v>
      </c>
      <c r="O71" s="166" t="s">
        <v>597</v>
      </c>
      <c r="P71" s="166">
        <v>45</v>
      </c>
      <c r="Q71" s="166" t="s">
        <v>739</v>
      </c>
      <c r="R71" s="166">
        <v>39</v>
      </c>
      <c r="S71" s="166" t="s">
        <v>739</v>
      </c>
      <c r="T71" s="166">
        <v>13</v>
      </c>
      <c r="U71" s="166" t="s">
        <v>739</v>
      </c>
      <c r="V71" s="166">
        <v>3</v>
      </c>
      <c r="W71" s="166" t="s">
        <v>739</v>
      </c>
      <c r="X71" s="166" t="s">
        <v>114</v>
      </c>
    </row>
    <row r="72" spans="7:24" ht="14.25" thickBot="1">
      <c r="G72" s="195"/>
      <c r="H72" s="196" t="s">
        <v>884</v>
      </c>
      <c r="I72" s="177" t="s">
        <v>789</v>
      </c>
      <c r="J72" s="195"/>
      <c r="K72" s="166" t="s">
        <v>114</v>
      </c>
      <c r="O72" s="166" t="s">
        <v>641</v>
      </c>
      <c r="P72" s="166">
        <v>58</v>
      </c>
      <c r="Q72" s="166" t="s">
        <v>739</v>
      </c>
      <c r="R72" s="166">
        <v>41</v>
      </c>
      <c r="S72" s="166" t="s">
        <v>739</v>
      </c>
      <c r="T72" s="166">
        <v>0</v>
      </c>
      <c r="U72" s="166" t="s">
        <v>739</v>
      </c>
      <c r="V72" s="166">
        <v>0</v>
      </c>
      <c r="W72" s="166" t="s">
        <v>739</v>
      </c>
      <c r="X72" s="166" t="s">
        <v>114</v>
      </c>
    </row>
    <row r="73" spans="11:24" ht="13.5">
      <c r="K73" s="166" t="s">
        <v>114</v>
      </c>
      <c r="O73" s="166" t="s">
        <v>643</v>
      </c>
      <c r="P73" s="166">
        <v>49</v>
      </c>
      <c r="Q73" s="166" t="s">
        <v>739</v>
      </c>
      <c r="R73" s="166">
        <v>39</v>
      </c>
      <c r="S73" s="166" t="s">
        <v>739</v>
      </c>
      <c r="T73" s="166">
        <v>0</v>
      </c>
      <c r="U73" s="166" t="s">
        <v>739</v>
      </c>
      <c r="V73" s="166">
        <v>0</v>
      </c>
      <c r="W73" s="166" t="s">
        <v>739</v>
      </c>
      <c r="X73" s="166" t="s">
        <v>114</v>
      </c>
    </row>
    <row r="74" spans="11:24" ht="13.5">
      <c r="K74" s="166" t="s">
        <v>114</v>
      </c>
      <c r="O74" s="166" t="s">
        <v>645</v>
      </c>
      <c r="P74" s="166">
        <v>10</v>
      </c>
      <c r="Q74" s="166" t="s">
        <v>739</v>
      </c>
      <c r="R74" s="166">
        <v>26</v>
      </c>
      <c r="S74" s="166" t="s">
        <v>739</v>
      </c>
      <c r="T74" s="166">
        <v>0</v>
      </c>
      <c r="U74" s="166" t="s">
        <v>739</v>
      </c>
      <c r="V74" s="166">
        <v>0</v>
      </c>
      <c r="W74" s="166" t="s">
        <v>739</v>
      </c>
      <c r="X74" s="166" t="s">
        <v>114</v>
      </c>
    </row>
    <row r="75" spans="11:24" ht="13.5">
      <c r="K75" s="166" t="s">
        <v>114</v>
      </c>
      <c r="O75" s="166" t="s">
        <v>647</v>
      </c>
      <c r="P75" s="166">
        <v>19</v>
      </c>
      <c r="Q75" s="166" t="s">
        <v>739</v>
      </c>
      <c r="R75" s="166">
        <v>13</v>
      </c>
      <c r="S75" s="166" t="s">
        <v>739</v>
      </c>
      <c r="T75" s="166">
        <v>1</v>
      </c>
      <c r="U75" s="166" t="s">
        <v>739</v>
      </c>
      <c r="V75" s="166">
        <v>0</v>
      </c>
      <c r="W75" s="166" t="s">
        <v>739</v>
      </c>
      <c r="X75" s="166" t="s">
        <v>114</v>
      </c>
    </row>
    <row r="76" spans="11:24" ht="13.5">
      <c r="K76" s="166" t="s">
        <v>114</v>
      </c>
      <c r="O76" s="166" t="s">
        <v>649</v>
      </c>
      <c r="P76" s="166">
        <v>15</v>
      </c>
      <c r="Q76" s="166" t="s">
        <v>739</v>
      </c>
      <c r="R76" s="166">
        <v>8</v>
      </c>
      <c r="S76" s="166" t="s">
        <v>739</v>
      </c>
      <c r="T76" s="166">
        <v>0</v>
      </c>
      <c r="U76" s="166" t="s">
        <v>739</v>
      </c>
      <c r="V76" s="166">
        <v>0</v>
      </c>
      <c r="W76" s="166" t="s">
        <v>739</v>
      </c>
      <c r="X76" s="166" t="s">
        <v>114</v>
      </c>
    </row>
    <row r="77" spans="11:24" ht="13.5">
      <c r="K77" s="166" t="s">
        <v>114</v>
      </c>
      <c r="O77" s="166" t="s">
        <v>651</v>
      </c>
      <c r="P77" s="166">
        <v>15</v>
      </c>
      <c r="Q77" s="166" t="s">
        <v>739</v>
      </c>
      <c r="R77" s="166">
        <v>6</v>
      </c>
      <c r="S77" s="166" t="s">
        <v>739</v>
      </c>
      <c r="T77" s="166">
        <v>0</v>
      </c>
      <c r="U77" s="166" t="s">
        <v>739</v>
      </c>
      <c r="V77" s="166">
        <v>0</v>
      </c>
      <c r="W77" s="166" t="s">
        <v>739</v>
      </c>
      <c r="X77" s="166" t="s">
        <v>114</v>
      </c>
    </row>
    <row r="78" spans="11:24" ht="13.5">
      <c r="K78" s="166" t="s">
        <v>114</v>
      </c>
      <c r="O78" s="166" t="s">
        <v>757</v>
      </c>
      <c r="P78" s="166">
        <v>23</v>
      </c>
      <c r="Q78" s="166" t="s">
        <v>739</v>
      </c>
      <c r="R78" s="166">
        <v>0</v>
      </c>
      <c r="S78" s="166" t="s">
        <v>739</v>
      </c>
      <c r="T78" s="166">
        <v>0</v>
      </c>
      <c r="U78" s="166" t="s">
        <v>739</v>
      </c>
      <c r="V78" s="166">
        <v>0</v>
      </c>
      <c r="W78" s="166" t="s">
        <v>739</v>
      </c>
      <c r="X78" s="166" t="s">
        <v>114</v>
      </c>
    </row>
    <row r="79" spans="11:24" ht="13.5">
      <c r="K79" s="166" t="s">
        <v>114</v>
      </c>
      <c r="O79" s="166" t="s">
        <v>748</v>
      </c>
      <c r="P79" s="166">
        <v>12</v>
      </c>
      <c r="Q79" s="166" t="s">
        <v>739</v>
      </c>
      <c r="R79" s="166">
        <v>3</v>
      </c>
      <c r="S79" s="166" t="s">
        <v>739</v>
      </c>
      <c r="T79" s="166">
        <v>0</v>
      </c>
      <c r="U79" s="166" t="s">
        <v>739</v>
      </c>
      <c r="V79" s="166">
        <v>0</v>
      </c>
      <c r="W79" s="166" t="s">
        <v>739</v>
      </c>
      <c r="X79" s="166" t="s">
        <v>114</v>
      </c>
    </row>
    <row r="80" spans="11:24" ht="13.5">
      <c r="K80" s="166" t="s">
        <v>114</v>
      </c>
      <c r="O80" s="166" t="s">
        <v>742</v>
      </c>
      <c r="P80" s="166">
        <v>6</v>
      </c>
      <c r="Q80" s="166" t="s">
        <v>739</v>
      </c>
      <c r="R80" s="166">
        <v>0</v>
      </c>
      <c r="S80" s="166" t="s">
        <v>739</v>
      </c>
      <c r="T80" s="166">
        <v>0</v>
      </c>
      <c r="U80" s="166" t="s">
        <v>739</v>
      </c>
      <c r="V80" s="166">
        <v>0</v>
      </c>
      <c r="W80" s="166" t="s">
        <v>739</v>
      </c>
      <c r="X80" s="166" t="s">
        <v>114</v>
      </c>
    </row>
    <row r="81" spans="11:24" ht="13.5">
      <c r="K81" s="166" t="s">
        <v>114</v>
      </c>
      <c r="O81" s="166" t="s">
        <v>801</v>
      </c>
      <c r="P81" s="166">
        <v>3</v>
      </c>
      <c r="Q81" s="166" t="s">
        <v>739</v>
      </c>
      <c r="R81" s="166">
        <v>0</v>
      </c>
      <c r="S81" s="166" t="s">
        <v>739</v>
      </c>
      <c r="T81" s="166">
        <v>0</v>
      </c>
      <c r="U81" s="166" t="s">
        <v>739</v>
      </c>
      <c r="V81" s="166">
        <v>0</v>
      </c>
      <c r="W81" s="166" t="s">
        <v>739</v>
      </c>
      <c r="X81" s="166" t="s">
        <v>114</v>
      </c>
    </row>
    <row r="82" spans="15:24" ht="13.5">
      <c r="O82" s="166" t="s">
        <v>762</v>
      </c>
      <c r="P82" s="166">
        <v>297</v>
      </c>
      <c r="Q82" s="166" t="s">
        <v>739</v>
      </c>
      <c r="R82" s="166">
        <v>503</v>
      </c>
      <c r="S82" s="166" t="s">
        <v>739</v>
      </c>
      <c r="T82" s="166">
        <v>575</v>
      </c>
      <c r="U82" s="166" t="s">
        <v>739</v>
      </c>
      <c r="V82" s="166">
        <v>783</v>
      </c>
      <c r="W82" s="166" t="s">
        <v>739</v>
      </c>
      <c r="X82" s="166" t="s">
        <v>114</v>
      </c>
    </row>
    <row r="83" spans="22:24" ht="13.5">
      <c r="V83" s="166" t="s">
        <v>114</v>
      </c>
      <c r="X83" s="166" t="s">
        <v>114</v>
      </c>
    </row>
    <row r="84" spans="23:24" ht="13.5">
      <c r="W84" s="166" t="s">
        <v>114</v>
      </c>
      <c r="X84" s="166" t="s">
        <v>114</v>
      </c>
    </row>
    <row r="85" spans="23:24" ht="13.5">
      <c r="W85" s="166" t="s">
        <v>114</v>
      </c>
      <c r="X85" s="166" t="s">
        <v>114</v>
      </c>
    </row>
    <row r="86" spans="23:24" ht="13.5">
      <c r="W86" s="166" t="s">
        <v>114</v>
      </c>
      <c r="X86" s="166" t="s">
        <v>114</v>
      </c>
    </row>
    <row r="87" spans="7:16" ht="13.5">
      <c r="G87" s="166" t="s">
        <v>800</v>
      </c>
      <c r="H87" s="166" t="s">
        <v>1008</v>
      </c>
      <c r="J87" s="166" t="s">
        <v>1009</v>
      </c>
      <c r="L87" s="166" t="s">
        <v>892</v>
      </c>
      <c r="N87" s="166" t="s">
        <v>1010</v>
      </c>
      <c r="O87" s="166" t="s">
        <v>1011</v>
      </c>
      <c r="P87" s="166" t="s">
        <v>897</v>
      </c>
    </row>
    <row r="88" spans="7:16" ht="13.5">
      <c r="G88" s="166" t="s">
        <v>1012</v>
      </c>
      <c r="H88" s="166">
        <v>420</v>
      </c>
      <c r="I88" s="166" t="s">
        <v>1041</v>
      </c>
      <c r="J88" s="166">
        <v>200</v>
      </c>
      <c r="K88" s="166" t="s">
        <v>1041</v>
      </c>
      <c r="L88" s="166">
        <v>100</v>
      </c>
      <c r="M88" s="166" t="s">
        <v>894</v>
      </c>
      <c r="N88" s="166" t="s">
        <v>1013</v>
      </c>
      <c r="P88" s="166" t="s">
        <v>897</v>
      </c>
    </row>
    <row r="89" spans="7:16" ht="13.5">
      <c r="G89" s="166" t="s">
        <v>1014</v>
      </c>
      <c r="H89" s="166" t="s">
        <v>1044</v>
      </c>
      <c r="J89" s="166">
        <v>750</v>
      </c>
      <c r="K89" s="166" t="s">
        <v>1041</v>
      </c>
      <c r="L89" s="166" t="s">
        <v>786</v>
      </c>
      <c r="N89" s="166" t="s">
        <v>1015</v>
      </c>
      <c r="P89" s="166" t="s">
        <v>897</v>
      </c>
    </row>
    <row r="90" spans="7:16" ht="13.5">
      <c r="G90" s="166" t="s">
        <v>1016</v>
      </c>
      <c r="H90" s="166" t="s">
        <v>1044</v>
      </c>
      <c r="J90" s="166">
        <v>210</v>
      </c>
      <c r="K90" s="166" t="s">
        <v>1041</v>
      </c>
      <c r="L90" s="166">
        <v>100</v>
      </c>
      <c r="M90" s="166" t="s">
        <v>894</v>
      </c>
      <c r="N90" s="166" t="s">
        <v>1015</v>
      </c>
      <c r="P90" s="166" t="s">
        <v>897</v>
      </c>
    </row>
    <row r="91" spans="7:16" ht="13.5">
      <c r="G91" s="166" t="s">
        <v>1017</v>
      </c>
      <c r="H91" s="166" t="s">
        <v>1044</v>
      </c>
      <c r="J91" s="166">
        <v>490</v>
      </c>
      <c r="K91" s="166" t="s">
        <v>1041</v>
      </c>
      <c r="L91" s="166">
        <v>200</v>
      </c>
      <c r="M91" s="166" t="s">
        <v>894</v>
      </c>
      <c r="N91" s="166" t="s">
        <v>1015</v>
      </c>
      <c r="P91" s="166" t="s">
        <v>897</v>
      </c>
    </row>
    <row r="92" spans="7:16" ht="13.5">
      <c r="G92" s="166" t="s">
        <v>1018</v>
      </c>
      <c r="H92" s="166">
        <v>420</v>
      </c>
      <c r="I92" s="166" t="s">
        <v>1041</v>
      </c>
      <c r="J92" s="166">
        <v>200</v>
      </c>
      <c r="K92" s="166" t="s">
        <v>1041</v>
      </c>
      <c r="L92" s="166">
        <v>100</v>
      </c>
      <c r="M92" s="166" t="s">
        <v>894</v>
      </c>
      <c r="N92" s="166" t="s">
        <v>1013</v>
      </c>
      <c r="P92" s="166" t="s">
        <v>897</v>
      </c>
    </row>
    <row r="93" spans="7:16" ht="13.5">
      <c r="G93" s="166" t="s">
        <v>1019</v>
      </c>
      <c r="H93" s="166" t="s">
        <v>1044</v>
      </c>
      <c r="J93" s="166">
        <v>620</v>
      </c>
      <c r="K93" s="166" t="s">
        <v>1041</v>
      </c>
      <c r="L93" s="166" t="s">
        <v>786</v>
      </c>
      <c r="N93" s="166" t="s">
        <v>1015</v>
      </c>
      <c r="P93" s="166" t="s">
        <v>897</v>
      </c>
    </row>
    <row r="94" spans="7:16" ht="13.5">
      <c r="G94" s="166" t="s">
        <v>1020</v>
      </c>
      <c r="H94" s="166" t="s">
        <v>1044</v>
      </c>
      <c r="J94" s="166">
        <v>210</v>
      </c>
      <c r="K94" s="166" t="s">
        <v>1041</v>
      </c>
      <c r="L94" s="166" t="s">
        <v>786</v>
      </c>
      <c r="N94" s="166" t="s">
        <v>1015</v>
      </c>
      <c r="P94" s="166" t="s">
        <v>897</v>
      </c>
    </row>
    <row r="95" spans="7:16" ht="13.5">
      <c r="G95" s="166" t="s">
        <v>1021</v>
      </c>
      <c r="H95" s="166" t="s">
        <v>1044</v>
      </c>
      <c r="J95" s="166">
        <v>340</v>
      </c>
      <c r="K95" s="166" t="s">
        <v>1041</v>
      </c>
      <c r="L95" s="166">
        <v>200</v>
      </c>
      <c r="M95" s="166" t="s">
        <v>894</v>
      </c>
      <c r="N95" s="166" t="s">
        <v>1015</v>
      </c>
      <c r="P95" s="166" t="s">
        <v>897</v>
      </c>
    </row>
    <row r="96" spans="7:16" ht="13.5">
      <c r="G96" s="166" t="s">
        <v>1022</v>
      </c>
      <c r="H96" s="166" t="s">
        <v>1044</v>
      </c>
      <c r="J96" s="166">
        <v>400</v>
      </c>
      <c r="K96" s="166" t="s">
        <v>1041</v>
      </c>
      <c r="L96" s="166">
        <v>200</v>
      </c>
      <c r="M96" s="166" t="s">
        <v>894</v>
      </c>
      <c r="N96" s="166" t="s">
        <v>1015</v>
      </c>
      <c r="P96" s="166" t="s">
        <v>897</v>
      </c>
    </row>
    <row r="97" spans="7:16" ht="13.5">
      <c r="G97" s="166" t="s">
        <v>1023</v>
      </c>
      <c r="H97" s="166" t="s">
        <v>1044</v>
      </c>
      <c r="J97" s="166">
        <v>210</v>
      </c>
      <c r="K97" s="166" t="s">
        <v>1041</v>
      </c>
      <c r="L97" s="166">
        <v>100</v>
      </c>
      <c r="M97" s="166" t="s">
        <v>894</v>
      </c>
      <c r="N97" s="166" t="s">
        <v>1015</v>
      </c>
      <c r="P97" s="166" t="s">
        <v>897</v>
      </c>
    </row>
    <row r="98" spans="7:16" ht="13.5">
      <c r="G98" s="166" t="s">
        <v>1024</v>
      </c>
      <c r="H98" s="166">
        <v>420</v>
      </c>
      <c r="I98" s="166" t="s">
        <v>1041</v>
      </c>
      <c r="J98" s="166">
        <v>200</v>
      </c>
      <c r="K98" s="166" t="s">
        <v>1041</v>
      </c>
      <c r="L98" s="166">
        <v>100</v>
      </c>
      <c r="M98" s="166" t="s">
        <v>894</v>
      </c>
      <c r="N98" s="166" t="s">
        <v>1013</v>
      </c>
      <c r="P98" s="166" t="s">
        <v>897</v>
      </c>
    </row>
    <row r="99" spans="7:16" ht="13.5">
      <c r="G99" s="166" t="s">
        <v>1025</v>
      </c>
      <c r="H99" s="166" t="s">
        <v>1044</v>
      </c>
      <c r="I99" s="166" t="s">
        <v>1041</v>
      </c>
      <c r="J99" s="166" t="s">
        <v>786</v>
      </c>
      <c r="L99" s="166" t="s">
        <v>786</v>
      </c>
      <c r="N99" s="166" t="s">
        <v>1015</v>
      </c>
      <c r="P99" s="166" t="s">
        <v>897</v>
      </c>
    </row>
    <row r="100" spans="7:16" ht="13.5">
      <c r="G100" s="166" t="s">
        <v>1026</v>
      </c>
      <c r="H100" s="166" t="s">
        <v>1044</v>
      </c>
      <c r="I100" s="166" t="s">
        <v>1041</v>
      </c>
      <c r="J100" s="166">
        <v>200</v>
      </c>
      <c r="K100" s="166" t="s">
        <v>1041</v>
      </c>
      <c r="L100" s="166">
        <v>100</v>
      </c>
      <c r="M100" s="166" t="s">
        <v>894</v>
      </c>
      <c r="N100" s="166" t="s">
        <v>1015</v>
      </c>
      <c r="P100" s="166" t="s">
        <v>897</v>
      </c>
    </row>
    <row r="101" spans="7:16" ht="13.5">
      <c r="G101" s="166" t="s">
        <v>1027</v>
      </c>
      <c r="H101" s="166" t="s">
        <v>1044</v>
      </c>
      <c r="I101" s="166" t="s">
        <v>1041</v>
      </c>
      <c r="J101" s="166">
        <v>200</v>
      </c>
      <c r="K101" s="166" t="s">
        <v>1041</v>
      </c>
      <c r="L101" s="166">
        <v>100</v>
      </c>
      <c r="M101" s="166" t="s">
        <v>894</v>
      </c>
      <c r="N101" s="166" t="s">
        <v>1015</v>
      </c>
      <c r="P101" s="166" t="s">
        <v>897</v>
      </c>
    </row>
    <row r="102" spans="7:16" ht="13.5">
      <c r="G102" s="166" t="s">
        <v>1028</v>
      </c>
      <c r="H102" s="166" t="s">
        <v>1044</v>
      </c>
      <c r="I102" s="166" t="s">
        <v>1041</v>
      </c>
      <c r="J102" s="166">
        <v>400</v>
      </c>
      <c r="K102" s="166" t="s">
        <v>1041</v>
      </c>
      <c r="L102" s="166">
        <v>200</v>
      </c>
      <c r="M102" s="166" t="s">
        <v>894</v>
      </c>
      <c r="N102" s="166" t="s">
        <v>1015</v>
      </c>
      <c r="P102" s="166" t="s">
        <v>897</v>
      </c>
    </row>
    <row r="103" spans="7:16" ht="13.5">
      <c r="G103" s="166" t="s">
        <v>1029</v>
      </c>
      <c r="H103" s="166" t="s">
        <v>1044</v>
      </c>
      <c r="I103" s="166" t="s">
        <v>1041</v>
      </c>
      <c r="J103" s="166">
        <v>400</v>
      </c>
      <c r="K103" s="166" t="s">
        <v>1041</v>
      </c>
      <c r="L103" s="166">
        <v>200</v>
      </c>
      <c r="M103" s="166" t="s">
        <v>894</v>
      </c>
      <c r="N103" s="166" t="s">
        <v>1015</v>
      </c>
      <c r="P103" s="166" t="s">
        <v>897</v>
      </c>
    </row>
    <row r="104" spans="7:16" ht="13.5">
      <c r="G104" s="166" t="s">
        <v>1030</v>
      </c>
      <c r="H104" s="166" t="s">
        <v>1044</v>
      </c>
      <c r="I104" s="166" t="s">
        <v>1041</v>
      </c>
      <c r="J104" s="166" t="s">
        <v>786</v>
      </c>
      <c r="L104" s="166">
        <v>100</v>
      </c>
      <c r="M104" s="166" t="s">
        <v>894</v>
      </c>
      <c r="N104" s="166" t="s">
        <v>1015</v>
      </c>
      <c r="P104" s="166" t="s">
        <v>897</v>
      </c>
    </row>
    <row r="105" spans="7:16" ht="13.5">
      <c r="G105" s="166" t="s">
        <v>1031</v>
      </c>
      <c r="H105" s="166" t="s">
        <v>1044</v>
      </c>
      <c r="I105" s="166" t="s">
        <v>1041</v>
      </c>
      <c r="J105" s="166">
        <v>490</v>
      </c>
      <c r="K105" s="166" t="s">
        <v>1041</v>
      </c>
      <c r="L105" s="166">
        <v>200</v>
      </c>
      <c r="M105" s="166" t="s">
        <v>894</v>
      </c>
      <c r="N105" s="166" t="s">
        <v>1015</v>
      </c>
      <c r="P105" s="166" t="s">
        <v>897</v>
      </c>
    </row>
    <row r="106" spans="7:16" ht="13.5">
      <c r="G106" s="166" t="s">
        <v>1032</v>
      </c>
      <c r="H106" s="166">
        <v>420</v>
      </c>
      <c r="I106" s="166" t="s">
        <v>1041</v>
      </c>
      <c r="J106" s="166">
        <v>200</v>
      </c>
      <c r="K106" s="166" t="s">
        <v>1041</v>
      </c>
      <c r="L106" s="166">
        <v>100</v>
      </c>
      <c r="M106" s="166" t="s">
        <v>894</v>
      </c>
      <c r="N106" s="166" t="s">
        <v>1013</v>
      </c>
      <c r="P106" s="166" t="s">
        <v>897</v>
      </c>
    </row>
    <row r="107" spans="7:16" ht="13.5">
      <c r="G107" s="166" t="s">
        <v>1033</v>
      </c>
      <c r="H107" s="166" t="s">
        <v>1044</v>
      </c>
      <c r="I107" s="166" t="s">
        <v>1041</v>
      </c>
      <c r="J107" s="166">
        <v>400</v>
      </c>
      <c r="K107" s="166" t="s">
        <v>1041</v>
      </c>
      <c r="L107" s="166">
        <v>200</v>
      </c>
      <c r="M107" s="166" t="s">
        <v>894</v>
      </c>
      <c r="N107" s="166" t="s">
        <v>1015</v>
      </c>
      <c r="P107" s="166" t="s">
        <v>897</v>
      </c>
    </row>
    <row r="108" spans="7:16" ht="13.5">
      <c r="G108" s="166" t="s">
        <v>1034</v>
      </c>
      <c r="H108" s="166" t="s">
        <v>1044</v>
      </c>
      <c r="I108" s="166" t="s">
        <v>1041</v>
      </c>
      <c r="J108" s="166">
        <v>200</v>
      </c>
      <c r="K108" s="166" t="s">
        <v>1041</v>
      </c>
      <c r="L108" s="166">
        <v>100</v>
      </c>
      <c r="M108" s="166" t="s">
        <v>894</v>
      </c>
      <c r="N108" s="166" t="s">
        <v>1015</v>
      </c>
      <c r="P108" s="166" t="s">
        <v>897</v>
      </c>
    </row>
    <row r="109" spans="7:16" ht="13.5">
      <c r="G109" s="166" t="s">
        <v>1035</v>
      </c>
      <c r="H109" s="166" t="s">
        <v>1044</v>
      </c>
      <c r="I109" s="166" t="s">
        <v>1041</v>
      </c>
      <c r="J109" s="166">
        <v>490</v>
      </c>
      <c r="K109" s="166" t="s">
        <v>1041</v>
      </c>
      <c r="L109" s="166">
        <v>200</v>
      </c>
      <c r="M109" s="166" t="s">
        <v>894</v>
      </c>
      <c r="N109" s="166" t="s">
        <v>1015</v>
      </c>
      <c r="P109" s="166" t="s">
        <v>897</v>
      </c>
    </row>
    <row r="110" spans="7:16" ht="13.5">
      <c r="G110" s="166" t="s">
        <v>1036</v>
      </c>
      <c r="H110" s="166" t="s">
        <v>1044</v>
      </c>
      <c r="I110" s="166" t="s">
        <v>1041</v>
      </c>
      <c r="J110" s="166">
        <v>400</v>
      </c>
      <c r="K110" s="166" t="s">
        <v>1041</v>
      </c>
      <c r="L110" s="166">
        <v>200</v>
      </c>
      <c r="M110" s="166" t="s">
        <v>894</v>
      </c>
      <c r="N110" s="166" t="s">
        <v>1015</v>
      </c>
      <c r="P110" s="166" t="s">
        <v>897</v>
      </c>
    </row>
    <row r="111" spans="7:16" ht="13.5">
      <c r="G111" s="166" t="s">
        <v>1037</v>
      </c>
      <c r="H111" s="166" t="s">
        <v>1044</v>
      </c>
      <c r="I111" s="166" t="s">
        <v>1041</v>
      </c>
      <c r="J111" s="166">
        <v>490</v>
      </c>
      <c r="K111" s="166" t="s">
        <v>1041</v>
      </c>
      <c r="L111" s="166">
        <v>300</v>
      </c>
      <c r="M111" s="166" t="s">
        <v>894</v>
      </c>
      <c r="N111" s="166" t="s">
        <v>1015</v>
      </c>
      <c r="P111" s="166" t="s">
        <v>897</v>
      </c>
    </row>
    <row r="112" spans="7:16" ht="13.5">
      <c r="G112" s="166" t="s">
        <v>1038</v>
      </c>
      <c r="H112" s="166" t="s">
        <v>1044</v>
      </c>
      <c r="I112" s="166" t="s">
        <v>1041</v>
      </c>
      <c r="J112" s="166">
        <v>210</v>
      </c>
      <c r="K112" s="166" t="s">
        <v>1041</v>
      </c>
      <c r="L112" s="166" t="s">
        <v>786</v>
      </c>
      <c r="N112" s="166" t="s">
        <v>1015</v>
      </c>
      <c r="P112" s="166" t="s">
        <v>897</v>
      </c>
    </row>
    <row r="113" spans="7:16" ht="13.5">
      <c r="G113" s="166" t="s">
        <v>1039</v>
      </c>
      <c r="H113" s="166">
        <v>700</v>
      </c>
      <c r="I113" s="166" t="s">
        <v>1041</v>
      </c>
      <c r="J113" s="166">
        <v>350</v>
      </c>
      <c r="K113" s="166" t="s">
        <v>1041</v>
      </c>
      <c r="L113" s="166">
        <v>200</v>
      </c>
      <c r="M113" s="166" t="s">
        <v>894</v>
      </c>
      <c r="N113" s="166" t="s">
        <v>1013</v>
      </c>
      <c r="P113" s="166" t="s">
        <v>897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9"/>
  <sheetViews>
    <sheetView zoomScalePageLayoutView="0" workbookViewId="0" topLeftCell="A63">
      <selection activeCell="E79" sqref="E79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</cols>
  <sheetData>
    <row r="2" spans="2:6" ht="13.5">
      <c r="B2" s="1" t="s">
        <v>459</v>
      </c>
      <c r="C2" s="1" t="s">
        <v>893</v>
      </c>
      <c r="D2" s="1" t="s">
        <v>458</v>
      </c>
      <c r="E2" s="1" t="s">
        <v>896</v>
      </c>
      <c r="F2" s="1" t="s">
        <v>898</v>
      </c>
    </row>
    <row r="3" spans="2:6" ht="13.5">
      <c r="B3" s="1" t="e">
        <f>#REF!-#REF!</f>
        <v>#REF!</v>
      </c>
      <c r="C3" s="1" t="s">
        <v>899</v>
      </c>
      <c r="D3" s="1" t="s">
        <v>461</v>
      </c>
      <c r="E3" s="1"/>
      <c r="F3" s="1" t="s">
        <v>898</v>
      </c>
    </row>
    <row r="4" spans="2:6" ht="13.5">
      <c r="B4" s="1" t="e">
        <f>#REF!-#REF!</f>
        <v>#REF!</v>
      </c>
      <c r="C4" s="1" t="s">
        <v>900</v>
      </c>
      <c r="D4" s="1" t="s">
        <v>462</v>
      </c>
      <c r="E4" s="1"/>
      <c r="F4" s="1" t="s">
        <v>898</v>
      </c>
    </row>
    <row r="5" spans="2:6" ht="13.5">
      <c r="B5" s="1" t="e">
        <f>#REF!-#REF!</f>
        <v>#REF!</v>
      </c>
      <c r="C5" s="1" t="s">
        <v>901</v>
      </c>
      <c r="D5" s="1" t="s">
        <v>463</v>
      </c>
      <c r="E5" s="1"/>
      <c r="F5" s="1" t="s">
        <v>898</v>
      </c>
    </row>
    <row r="6" spans="2:6" ht="13.5">
      <c r="B6" s="1" t="e">
        <f>#REF!-#REF!</f>
        <v>#REF!</v>
      </c>
      <c r="C6" s="1" t="s">
        <v>902</v>
      </c>
      <c r="D6" s="1" t="s">
        <v>464</v>
      </c>
      <c r="E6" s="1"/>
      <c r="F6" s="1" t="s">
        <v>898</v>
      </c>
    </row>
    <row r="7" spans="2:6" ht="13.5">
      <c r="B7" s="1" t="e">
        <f>#REF!-#REF!</f>
        <v>#REF!</v>
      </c>
      <c r="C7" s="1" t="s">
        <v>903</v>
      </c>
      <c r="D7" s="1" t="s">
        <v>465</v>
      </c>
      <c r="E7" s="1"/>
      <c r="F7" s="1" t="s">
        <v>898</v>
      </c>
    </row>
    <row r="8" spans="2:6" ht="13.5">
      <c r="B8" s="1" t="e">
        <f>#REF!-#REF!</f>
        <v>#REF!</v>
      </c>
      <c r="C8" s="1" t="s">
        <v>904</v>
      </c>
      <c r="D8" s="1" t="s">
        <v>466</v>
      </c>
      <c r="E8" s="1"/>
      <c r="F8" s="1" t="s">
        <v>898</v>
      </c>
    </row>
    <row r="9" spans="2:6" ht="13.5">
      <c r="B9" s="1" t="e">
        <f>#REF!-#REF!</f>
        <v>#REF!</v>
      </c>
      <c r="C9" s="1" t="s">
        <v>905</v>
      </c>
      <c r="D9" s="1" t="s">
        <v>467</v>
      </c>
      <c r="E9" s="1"/>
      <c r="F9" s="1" t="s">
        <v>898</v>
      </c>
    </row>
    <row r="10" spans="2:12" ht="13.5">
      <c r="B10" s="1" t="e">
        <f>#REF!-#REF!</f>
        <v>#REF!</v>
      </c>
      <c r="C10" s="1" t="s">
        <v>906</v>
      </c>
      <c r="D10" s="1" t="s">
        <v>496</v>
      </c>
      <c r="E10" s="1" t="s">
        <v>970</v>
      </c>
      <c r="F10" s="1" t="s">
        <v>898</v>
      </c>
      <c r="G10" t="s">
        <v>151</v>
      </c>
      <c r="H10">
        <v>20000</v>
      </c>
      <c r="L10" t="s">
        <v>895</v>
      </c>
    </row>
    <row r="11" spans="2:6" ht="13.5">
      <c r="B11" s="1" t="e">
        <f>#REF!-#REF!</f>
        <v>#REF!</v>
      </c>
      <c r="C11" s="1" t="s">
        <v>907</v>
      </c>
      <c r="D11" s="1" t="s">
        <v>497</v>
      </c>
      <c r="E11" s="1" t="s">
        <v>971</v>
      </c>
      <c r="F11" s="1" t="s">
        <v>898</v>
      </c>
    </row>
    <row r="12" spans="2:6" ht="13.5">
      <c r="B12" s="1" t="e">
        <f>#REF!-#REF!</f>
        <v>#REF!</v>
      </c>
      <c r="C12" s="1" t="s">
        <v>908</v>
      </c>
      <c r="D12" s="1" t="s">
        <v>468</v>
      </c>
      <c r="E12" s="1" t="s">
        <v>972</v>
      </c>
      <c r="F12" s="1" t="s">
        <v>898</v>
      </c>
    </row>
    <row r="13" spans="2:6" ht="13.5">
      <c r="B13" s="1" t="e">
        <f>#REF!-#REF!</f>
        <v>#REF!</v>
      </c>
      <c r="C13" s="1" t="s">
        <v>909</v>
      </c>
      <c r="D13" s="1" t="s">
        <v>469</v>
      </c>
      <c r="E13" s="1" t="s">
        <v>970</v>
      </c>
      <c r="F13" s="1" t="s">
        <v>898</v>
      </c>
    </row>
    <row r="14" spans="2:6" ht="13.5">
      <c r="B14" s="1" t="e">
        <f>#REF!-#REF!</f>
        <v>#REF!</v>
      </c>
      <c r="C14" s="1" t="s">
        <v>910</v>
      </c>
      <c r="D14" s="1" t="s">
        <v>470</v>
      </c>
      <c r="E14" s="1"/>
      <c r="F14" s="1" t="s">
        <v>898</v>
      </c>
    </row>
    <row r="15" spans="2:6" ht="13.5">
      <c r="B15" s="1" t="e">
        <f>#REF!-#REF!</f>
        <v>#REF!</v>
      </c>
      <c r="C15" s="1" t="s">
        <v>911</v>
      </c>
      <c r="D15" s="1" t="s">
        <v>471</v>
      </c>
      <c r="E15" s="1" t="s">
        <v>973</v>
      </c>
      <c r="F15" s="1" t="s">
        <v>898</v>
      </c>
    </row>
    <row r="16" spans="2:6" ht="13.5">
      <c r="B16" s="1" t="e">
        <f>#REF!-#REF!</f>
        <v>#REF!</v>
      </c>
      <c r="C16" s="1" t="s">
        <v>912</v>
      </c>
      <c r="D16" s="1" t="s">
        <v>472</v>
      </c>
      <c r="E16" s="1"/>
      <c r="F16" s="1" t="s">
        <v>898</v>
      </c>
    </row>
    <row r="17" spans="2:6" ht="13.5">
      <c r="B17" s="1" t="e">
        <f>#REF!-#REF!</f>
        <v>#REF!</v>
      </c>
      <c r="C17" s="1" t="s">
        <v>913</v>
      </c>
      <c r="D17" s="1" t="s">
        <v>473</v>
      </c>
      <c r="E17" s="1"/>
      <c r="F17" s="1" t="s">
        <v>898</v>
      </c>
    </row>
    <row r="18" spans="2:6" ht="13.5">
      <c r="B18" s="1" t="e">
        <f>#REF!-#REF!</f>
        <v>#REF!</v>
      </c>
      <c r="C18" s="1" t="s">
        <v>914</v>
      </c>
      <c r="D18" s="1" t="s">
        <v>474</v>
      </c>
      <c r="E18" s="1" t="s">
        <v>974</v>
      </c>
      <c r="F18" s="1" t="s">
        <v>898</v>
      </c>
    </row>
    <row r="19" spans="2:6" ht="13.5">
      <c r="B19" s="1" t="e">
        <f>#REF!-#REF!</f>
        <v>#REF!</v>
      </c>
      <c r="C19" s="1" t="s">
        <v>915</v>
      </c>
      <c r="D19" s="1" t="s">
        <v>475</v>
      </c>
      <c r="E19" s="1" t="s">
        <v>975</v>
      </c>
      <c r="F19" s="1" t="s">
        <v>898</v>
      </c>
    </row>
    <row r="20" spans="2:6" ht="13.5">
      <c r="B20" s="1" t="e">
        <f>#REF!-#REF!</f>
        <v>#REF!</v>
      </c>
      <c r="C20" s="1" t="s">
        <v>916</v>
      </c>
      <c r="D20" s="1" t="s">
        <v>476</v>
      </c>
      <c r="E20" s="1"/>
      <c r="F20" s="1" t="s">
        <v>898</v>
      </c>
    </row>
    <row r="21" spans="2:6" ht="13.5">
      <c r="B21" s="1" t="e">
        <f>#REF!-#REF!</f>
        <v>#REF!</v>
      </c>
      <c r="C21" s="1" t="s">
        <v>917</v>
      </c>
      <c r="D21" s="1" t="s">
        <v>477</v>
      </c>
      <c r="E21" s="1" t="s">
        <v>976</v>
      </c>
      <c r="F21" s="1" t="s">
        <v>898</v>
      </c>
    </row>
    <row r="22" spans="2:6" ht="13.5">
      <c r="B22" s="1" t="e">
        <f>#REF!-#REF!</f>
        <v>#REF!</v>
      </c>
      <c r="C22" s="1" t="s">
        <v>918</v>
      </c>
      <c r="D22" s="1" t="s">
        <v>478</v>
      </c>
      <c r="E22" s="1"/>
      <c r="F22" s="1" t="s">
        <v>898</v>
      </c>
    </row>
    <row r="23" spans="2:6" ht="13.5">
      <c r="B23" s="1" t="e">
        <f>#REF!-#REF!</f>
        <v>#REF!</v>
      </c>
      <c r="C23" s="1" t="s">
        <v>919</v>
      </c>
      <c r="D23" s="1" t="s">
        <v>479</v>
      </c>
      <c r="E23" s="1"/>
      <c r="F23" s="1" t="s">
        <v>898</v>
      </c>
    </row>
    <row r="24" spans="2:6" ht="13.5">
      <c r="B24" s="1" t="e">
        <f>#REF!-#REF!</f>
        <v>#REF!</v>
      </c>
      <c r="C24" s="1" t="s">
        <v>920</v>
      </c>
      <c r="D24" s="1" t="s">
        <v>480</v>
      </c>
      <c r="E24" s="1" t="s">
        <v>977</v>
      </c>
      <c r="F24" s="1" t="s">
        <v>898</v>
      </c>
    </row>
    <row r="25" spans="2:6" ht="13.5">
      <c r="B25" s="1" t="e">
        <f>#REF!-#REF!</f>
        <v>#REF!</v>
      </c>
      <c r="C25" s="1" t="s">
        <v>921</v>
      </c>
      <c r="D25" s="1" t="s">
        <v>478</v>
      </c>
      <c r="E25" s="1"/>
      <c r="F25" s="1" t="s">
        <v>898</v>
      </c>
    </row>
    <row r="26" spans="2:6" ht="13.5">
      <c r="B26" s="1" t="e">
        <f>#REF!-#REF!</f>
        <v>#REF!</v>
      </c>
      <c r="C26" s="1" t="s">
        <v>922</v>
      </c>
      <c r="D26" s="1" t="s">
        <v>482</v>
      </c>
      <c r="E26" s="1"/>
      <c r="F26" s="1" t="s">
        <v>898</v>
      </c>
    </row>
    <row r="27" spans="2:6" ht="13.5">
      <c r="B27" s="1" t="e">
        <f>#REF!-#REF!</f>
        <v>#REF!</v>
      </c>
      <c r="C27" s="1" t="s">
        <v>923</v>
      </c>
      <c r="D27" s="1" t="s">
        <v>483</v>
      </c>
      <c r="E27" s="1" t="s">
        <v>978</v>
      </c>
      <c r="F27" s="1" t="s">
        <v>898</v>
      </c>
    </row>
    <row r="28" spans="2:6" ht="13.5">
      <c r="B28" s="1" t="e">
        <f>#REF!-#REF!</f>
        <v>#REF!</v>
      </c>
      <c r="C28" s="1" t="s">
        <v>924</v>
      </c>
      <c r="D28" s="1" t="s">
        <v>484</v>
      </c>
      <c r="E28" s="1" t="s">
        <v>976</v>
      </c>
      <c r="F28" s="1" t="s">
        <v>898</v>
      </c>
    </row>
    <row r="29" spans="2:6" ht="13.5">
      <c r="B29" s="1" t="e">
        <f>#REF!-#REF!</f>
        <v>#REF!</v>
      </c>
      <c r="C29" s="1" t="s">
        <v>925</v>
      </c>
      <c r="D29" s="1" t="s">
        <v>481</v>
      </c>
      <c r="E29" s="1"/>
      <c r="F29" s="1" t="s">
        <v>898</v>
      </c>
    </row>
    <row r="30" spans="2:6" ht="13.5">
      <c r="B30" s="1" t="e">
        <f>#REF!-#REF!</f>
        <v>#REF!</v>
      </c>
      <c r="C30" s="1" t="s">
        <v>926</v>
      </c>
      <c r="D30" s="1" t="s">
        <v>486</v>
      </c>
      <c r="E30" s="1"/>
      <c r="F30" s="1" t="s">
        <v>898</v>
      </c>
    </row>
    <row r="31" spans="2:6" ht="13.5">
      <c r="B31" s="1" t="e">
        <f>#REF!-#REF!</f>
        <v>#REF!</v>
      </c>
      <c r="C31" s="1" t="s">
        <v>927</v>
      </c>
      <c r="D31" s="1" t="s">
        <v>498</v>
      </c>
      <c r="E31" s="1" t="s">
        <v>979</v>
      </c>
      <c r="F31" s="1" t="s">
        <v>898</v>
      </c>
    </row>
    <row r="32" spans="2:6" ht="13.5">
      <c r="B32" s="1" t="e">
        <f>#REF!-#REF!</f>
        <v>#REF!</v>
      </c>
      <c r="C32" s="1" t="s">
        <v>928</v>
      </c>
      <c r="D32" s="1" t="s">
        <v>481</v>
      </c>
      <c r="E32" s="1"/>
      <c r="F32" s="1" t="s">
        <v>898</v>
      </c>
    </row>
    <row r="33" spans="2:6" ht="13.5">
      <c r="B33" s="1" t="e">
        <f>#REF!-#REF!</f>
        <v>#REF!</v>
      </c>
      <c r="C33" s="1" t="s">
        <v>929</v>
      </c>
      <c r="D33" s="1" t="s">
        <v>487</v>
      </c>
      <c r="E33" s="1"/>
      <c r="F33" s="1" t="s">
        <v>898</v>
      </c>
    </row>
    <row r="34" spans="2:6" ht="13.5">
      <c r="B34" s="1" t="e">
        <f>#REF!-#REF!</f>
        <v>#REF!</v>
      </c>
      <c r="C34" s="1" t="s">
        <v>930</v>
      </c>
      <c r="D34" s="1" t="s">
        <v>499</v>
      </c>
      <c r="E34" s="1" t="s">
        <v>974</v>
      </c>
      <c r="F34" s="1" t="s">
        <v>898</v>
      </c>
    </row>
    <row r="35" spans="2:6" ht="13.5">
      <c r="B35" s="1" t="e">
        <f>#REF!-#REF!</f>
        <v>#REF!</v>
      </c>
      <c r="C35" s="1" t="s">
        <v>931</v>
      </c>
      <c r="D35" s="1" t="s">
        <v>500</v>
      </c>
      <c r="E35" s="1" t="s">
        <v>974</v>
      </c>
      <c r="F35" s="1" t="s">
        <v>898</v>
      </c>
    </row>
    <row r="36" spans="2:6" ht="13.5">
      <c r="B36" s="1" t="e">
        <f>#REF!-#REF!</f>
        <v>#REF!</v>
      </c>
      <c r="C36" s="1" t="s">
        <v>932</v>
      </c>
      <c r="D36" s="1" t="s">
        <v>501</v>
      </c>
      <c r="E36" s="1" t="s">
        <v>979</v>
      </c>
      <c r="F36" s="1" t="s">
        <v>898</v>
      </c>
    </row>
    <row r="37" spans="2:6" ht="13.5">
      <c r="B37" s="1" t="e">
        <f>#REF!-#REF!</f>
        <v>#REF!</v>
      </c>
      <c r="C37" s="1" t="s">
        <v>933</v>
      </c>
      <c r="D37" s="1" t="s">
        <v>481</v>
      </c>
      <c r="E37" s="1"/>
      <c r="F37" s="1" t="s">
        <v>898</v>
      </c>
    </row>
    <row r="38" spans="2:6" ht="13.5">
      <c r="B38" s="1" t="e">
        <f>#REF!-#REF!</f>
        <v>#REF!</v>
      </c>
      <c r="C38" s="1" t="s">
        <v>934</v>
      </c>
      <c r="D38" s="1" t="s">
        <v>488</v>
      </c>
      <c r="E38" s="1"/>
      <c r="F38" s="1" t="s">
        <v>898</v>
      </c>
    </row>
    <row r="39" spans="2:6" ht="13.5">
      <c r="B39" s="1" t="e">
        <f>#REF!-#REF!</f>
        <v>#REF!</v>
      </c>
      <c r="C39" s="1" t="s">
        <v>935</v>
      </c>
      <c r="D39" s="1" t="s">
        <v>502</v>
      </c>
      <c r="E39" s="1" t="s">
        <v>980</v>
      </c>
      <c r="F39" s="1" t="s">
        <v>898</v>
      </c>
    </row>
    <row r="40" spans="2:6" ht="13.5">
      <c r="B40" s="1" t="e">
        <f>#REF!-#REF!</f>
        <v>#REF!</v>
      </c>
      <c r="C40" s="1" t="s">
        <v>936</v>
      </c>
      <c r="D40" s="1" t="s">
        <v>504</v>
      </c>
      <c r="E40" s="1" t="s">
        <v>981</v>
      </c>
      <c r="F40" s="1" t="s">
        <v>898</v>
      </c>
    </row>
    <row r="41" spans="2:6" ht="13.5">
      <c r="B41" s="1" t="e">
        <f>#REF!-#REF!</f>
        <v>#REF!</v>
      </c>
      <c r="C41" s="1" t="s">
        <v>937</v>
      </c>
      <c r="D41" s="1" t="s">
        <v>503</v>
      </c>
      <c r="E41" s="1" t="s">
        <v>981</v>
      </c>
      <c r="F41" s="1" t="s">
        <v>898</v>
      </c>
    </row>
    <row r="42" spans="2:6" ht="13.5">
      <c r="B42" s="1" t="e">
        <f>#REF!-#REF!</f>
        <v>#REF!</v>
      </c>
      <c r="C42" s="1" t="s">
        <v>938</v>
      </c>
      <c r="D42" s="1" t="s">
        <v>481</v>
      </c>
      <c r="E42" s="1"/>
      <c r="F42" s="1" t="s">
        <v>898</v>
      </c>
    </row>
    <row r="43" spans="2:6" ht="13.5">
      <c r="B43" s="1" t="e">
        <f>#REF!-#REF!</f>
        <v>#REF!</v>
      </c>
      <c r="C43" s="1" t="s">
        <v>939</v>
      </c>
      <c r="D43" s="1" t="s">
        <v>489</v>
      </c>
      <c r="E43" s="1"/>
      <c r="F43" s="1" t="s">
        <v>898</v>
      </c>
    </row>
    <row r="44" spans="2:6" ht="13.5">
      <c r="B44" s="1" t="e">
        <f>#REF!-#REF!</f>
        <v>#REF!</v>
      </c>
      <c r="C44" s="1" t="s">
        <v>940</v>
      </c>
      <c r="D44" s="1" t="s">
        <v>505</v>
      </c>
      <c r="E44" s="1" t="s">
        <v>982</v>
      </c>
      <c r="F44" s="1" t="s">
        <v>898</v>
      </c>
    </row>
    <row r="45" spans="2:6" ht="13.5">
      <c r="B45" s="1" t="e">
        <f>#REF!-#REF!</f>
        <v>#REF!</v>
      </c>
      <c r="C45" s="1" t="s">
        <v>941</v>
      </c>
      <c r="D45" s="1" t="s">
        <v>506</v>
      </c>
      <c r="E45" s="1" t="s">
        <v>983</v>
      </c>
      <c r="F45" s="1" t="s">
        <v>898</v>
      </c>
    </row>
    <row r="46" spans="2:6" ht="13.5">
      <c r="B46" s="1" t="e">
        <f>#REF!-#REF!</f>
        <v>#REF!</v>
      </c>
      <c r="C46" s="1" t="s">
        <v>942</v>
      </c>
      <c r="D46" s="1" t="s">
        <v>507</v>
      </c>
      <c r="E46" s="1" t="s">
        <v>984</v>
      </c>
      <c r="F46" s="1" t="s">
        <v>898</v>
      </c>
    </row>
    <row r="47" spans="2:6" ht="13.5">
      <c r="B47" s="1" t="e">
        <f>#REF!-#REF!</f>
        <v>#REF!</v>
      </c>
      <c r="C47" s="1" t="s">
        <v>943</v>
      </c>
      <c r="D47" s="1" t="s">
        <v>481</v>
      </c>
      <c r="E47" s="1"/>
      <c r="F47" s="1" t="s">
        <v>898</v>
      </c>
    </row>
    <row r="48" spans="2:6" ht="13.5">
      <c r="B48" s="1" t="e">
        <f>#REF!-#REF!</f>
        <v>#REF!</v>
      </c>
      <c r="C48" s="1" t="s">
        <v>944</v>
      </c>
      <c r="D48" s="1" t="s">
        <v>490</v>
      </c>
      <c r="E48" s="1"/>
      <c r="F48" s="1" t="s">
        <v>898</v>
      </c>
    </row>
    <row r="49" spans="2:6" ht="13.5">
      <c r="B49" s="1" t="e">
        <f>#REF!-#REF!</f>
        <v>#REF!</v>
      </c>
      <c r="C49" s="1" t="s">
        <v>945</v>
      </c>
      <c r="D49" s="1" t="s">
        <v>508</v>
      </c>
      <c r="E49" s="1" t="s">
        <v>985</v>
      </c>
      <c r="F49" s="1" t="s">
        <v>898</v>
      </c>
    </row>
    <row r="50" spans="2:6" ht="13.5">
      <c r="B50" s="1" t="e">
        <f>#REF!-#REF!</f>
        <v>#REF!</v>
      </c>
      <c r="C50" s="1" t="s">
        <v>946</v>
      </c>
      <c r="D50" s="1" t="s">
        <v>509</v>
      </c>
      <c r="E50" s="1" t="s">
        <v>983</v>
      </c>
      <c r="F50" s="1" t="s">
        <v>898</v>
      </c>
    </row>
    <row r="51" spans="2:6" ht="13.5">
      <c r="B51" s="1" t="e">
        <f>#REF!-#REF!</f>
        <v>#REF!</v>
      </c>
      <c r="C51" s="1" t="s">
        <v>947</v>
      </c>
      <c r="D51" s="1" t="s">
        <v>481</v>
      </c>
      <c r="E51" s="1"/>
      <c r="F51" s="1" t="s">
        <v>898</v>
      </c>
    </row>
    <row r="52" spans="2:6" ht="13.5">
      <c r="B52" s="1" t="e">
        <f>#REF!-#REF!</f>
        <v>#REF!</v>
      </c>
      <c r="C52" s="1" t="s">
        <v>948</v>
      </c>
      <c r="D52" s="1" t="s">
        <v>491</v>
      </c>
      <c r="E52" s="1"/>
      <c r="F52" s="1" t="s">
        <v>898</v>
      </c>
    </row>
    <row r="53" spans="2:6" ht="13.5">
      <c r="B53" s="1" t="e">
        <f>#REF!-#REF!</f>
        <v>#REF!</v>
      </c>
      <c r="C53" s="1" t="s">
        <v>949</v>
      </c>
      <c r="D53" s="1" t="s">
        <v>510</v>
      </c>
      <c r="E53" s="1" t="s">
        <v>985</v>
      </c>
      <c r="F53" s="1" t="s">
        <v>898</v>
      </c>
    </row>
    <row r="54" spans="2:6" ht="13.5">
      <c r="B54" s="1" t="e">
        <f>#REF!-#REF!</f>
        <v>#REF!</v>
      </c>
      <c r="C54" s="1" t="s">
        <v>950</v>
      </c>
      <c r="D54" s="1" t="s">
        <v>511</v>
      </c>
      <c r="E54" s="1" t="s">
        <v>986</v>
      </c>
      <c r="F54" s="1" t="s">
        <v>898</v>
      </c>
    </row>
    <row r="55" spans="2:6" ht="13.5">
      <c r="B55" s="1" t="e">
        <f>#REF!-#REF!</f>
        <v>#REF!</v>
      </c>
      <c r="C55" s="1" t="s">
        <v>951</v>
      </c>
      <c r="D55" s="1" t="s">
        <v>512</v>
      </c>
      <c r="E55" s="1" t="s">
        <v>987</v>
      </c>
      <c r="F55" s="1" t="s">
        <v>898</v>
      </c>
    </row>
    <row r="56" spans="2:6" ht="13.5">
      <c r="B56" s="1" t="e">
        <f>#REF!-#REF!</f>
        <v>#REF!</v>
      </c>
      <c r="C56" s="1" t="s">
        <v>952</v>
      </c>
      <c r="D56" s="1" t="s">
        <v>481</v>
      </c>
      <c r="E56" s="1"/>
      <c r="F56" s="1" t="s">
        <v>898</v>
      </c>
    </row>
    <row r="57" spans="2:6" ht="13.5">
      <c r="B57" s="1" t="e">
        <f>#REF!-#REF!</f>
        <v>#REF!</v>
      </c>
      <c r="C57" s="1" t="s">
        <v>953</v>
      </c>
      <c r="D57" s="1" t="s">
        <v>492</v>
      </c>
      <c r="E57" s="1" t="s">
        <v>1227</v>
      </c>
      <c r="F57" s="1" t="s">
        <v>898</v>
      </c>
    </row>
    <row r="58" spans="2:6" ht="13.5">
      <c r="B58" s="1" t="e">
        <f>#REF!-#REF!</f>
        <v>#REF!</v>
      </c>
      <c r="C58" s="1" t="s">
        <v>954</v>
      </c>
      <c r="D58" s="1" t="s">
        <v>472</v>
      </c>
      <c r="E58" s="1"/>
      <c r="F58" s="1" t="s">
        <v>898</v>
      </c>
    </row>
    <row r="59" spans="2:6" ht="13.5">
      <c r="B59" s="1" t="e">
        <f>#REF!-#REF!</f>
        <v>#REF!</v>
      </c>
      <c r="C59" s="1" t="s">
        <v>955</v>
      </c>
      <c r="D59" s="1" t="s">
        <v>513</v>
      </c>
      <c r="E59" s="1" t="s">
        <v>988</v>
      </c>
      <c r="F59" s="1" t="s">
        <v>898</v>
      </c>
    </row>
    <row r="60" spans="2:6" ht="13.5">
      <c r="B60" s="1" t="e">
        <f>#REF!-#REF!</f>
        <v>#REF!</v>
      </c>
      <c r="C60" s="1" t="s">
        <v>956</v>
      </c>
      <c r="D60" s="1" t="s">
        <v>481</v>
      </c>
      <c r="E60" s="1"/>
      <c r="F60" s="1" t="s">
        <v>898</v>
      </c>
    </row>
    <row r="61" spans="2:6" ht="13.5">
      <c r="B61" s="1" t="e">
        <f>#REF!-#REF!</f>
        <v>#REF!</v>
      </c>
      <c r="C61" s="1" t="s">
        <v>957</v>
      </c>
      <c r="D61" s="1" t="s">
        <v>485</v>
      </c>
      <c r="E61" s="1" t="s">
        <v>1227</v>
      </c>
      <c r="F61" s="1" t="s">
        <v>898</v>
      </c>
    </row>
    <row r="62" spans="2:6" ht="13.5">
      <c r="B62" s="1" t="e">
        <f>#REF!-#REF!</f>
        <v>#REF!</v>
      </c>
      <c r="C62" s="1" t="s">
        <v>958</v>
      </c>
      <c r="D62" s="1" t="s">
        <v>472</v>
      </c>
      <c r="E62" s="1"/>
      <c r="F62" s="1" t="s">
        <v>898</v>
      </c>
    </row>
    <row r="63" spans="2:6" ht="13.5">
      <c r="B63" s="1" t="e">
        <f>#REF!-#REF!</f>
        <v>#REF!</v>
      </c>
      <c r="C63" s="1" t="s">
        <v>959</v>
      </c>
      <c r="D63" s="1" t="s">
        <v>514</v>
      </c>
      <c r="E63" s="1" t="s">
        <v>989</v>
      </c>
      <c r="F63" s="1" t="s">
        <v>898</v>
      </c>
    </row>
    <row r="64" spans="2:6" ht="13.5">
      <c r="B64" s="1" t="e">
        <f>#REF!-#REF!</f>
        <v>#REF!</v>
      </c>
      <c r="C64" s="1" t="s">
        <v>960</v>
      </c>
      <c r="D64" s="1" t="s">
        <v>481</v>
      </c>
      <c r="E64" s="1"/>
      <c r="F64" s="1" t="s">
        <v>898</v>
      </c>
    </row>
    <row r="65" spans="2:6" ht="13.5">
      <c r="B65" s="1" t="e">
        <f>#REF!-#REF!</f>
        <v>#REF!</v>
      </c>
      <c r="C65" s="1" t="s">
        <v>961</v>
      </c>
      <c r="D65" s="1" t="s">
        <v>493</v>
      </c>
      <c r="E65" s="1" t="s">
        <v>1227</v>
      </c>
      <c r="F65" s="1" t="s">
        <v>898</v>
      </c>
    </row>
    <row r="66" spans="2:6" ht="13.5">
      <c r="B66" s="1" t="e">
        <f>#REF!-#REF!</f>
        <v>#REF!</v>
      </c>
      <c r="C66" s="1" t="s">
        <v>962</v>
      </c>
      <c r="D66" s="1" t="s">
        <v>472</v>
      </c>
      <c r="E66" s="1"/>
      <c r="F66" s="1" t="s">
        <v>898</v>
      </c>
    </row>
    <row r="67" spans="2:6" ht="13.5">
      <c r="B67" s="1" t="e">
        <f>#REF!-#REF!</f>
        <v>#REF!</v>
      </c>
      <c r="C67" s="1" t="s">
        <v>963</v>
      </c>
      <c r="D67" s="1" t="s">
        <v>515</v>
      </c>
      <c r="E67" s="1" t="s">
        <v>989</v>
      </c>
      <c r="F67" s="1" t="s">
        <v>898</v>
      </c>
    </row>
    <row r="68" spans="2:6" ht="13.5">
      <c r="B68" s="1" t="e">
        <f>#REF!-#REF!</f>
        <v>#REF!</v>
      </c>
      <c r="C68" s="1" t="s">
        <v>964</v>
      </c>
      <c r="D68" s="1" t="s">
        <v>481</v>
      </c>
      <c r="E68" s="1"/>
      <c r="F68" s="1" t="s">
        <v>898</v>
      </c>
    </row>
    <row r="69" spans="2:6" ht="13.5">
      <c r="B69" s="1" t="e">
        <f>#REF!-#REF!</f>
        <v>#REF!</v>
      </c>
      <c r="C69" s="1" t="s">
        <v>965</v>
      </c>
      <c r="D69" s="1" t="s">
        <v>494</v>
      </c>
      <c r="E69" s="1"/>
      <c r="F69" s="1" t="s">
        <v>898</v>
      </c>
    </row>
    <row r="70" spans="2:6" ht="13.5">
      <c r="B70" s="1" t="e">
        <f>#REF!-#REF!</f>
        <v>#REF!</v>
      </c>
      <c r="C70" s="1" t="s">
        <v>966</v>
      </c>
      <c r="D70" s="1" t="s">
        <v>516</v>
      </c>
      <c r="E70" s="1" t="s">
        <v>990</v>
      </c>
      <c r="F70" s="1" t="s">
        <v>898</v>
      </c>
    </row>
    <row r="71" spans="2:6" ht="13.5">
      <c r="B71" s="1" t="s">
        <v>460</v>
      </c>
      <c r="C71" s="1" t="s">
        <v>967</v>
      </c>
      <c r="D71" s="1" t="s">
        <v>495</v>
      </c>
      <c r="E71" s="1"/>
      <c r="F71" s="1" t="s">
        <v>898</v>
      </c>
    </row>
    <row r="72" spans="2:6" ht="13.5">
      <c r="B72" s="1" t="e">
        <f>#REF!-#REF!</f>
        <v>#REF!</v>
      </c>
      <c r="C72" s="1" t="s">
        <v>968</v>
      </c>
      <c r="D72" s="1" t="s">
        <v>891</v>
      </c>
      <c r="E72" s="1" t="s">
        <v>990</v>
      </c>
      <c r="F72" s="1" t="s">
        <v>898</v>
      </c>
    </row>
    <row r="73" spans="2:6" ht="13.5">
      <c r="B73" s="1" t="s">
        <v>460</v>
      </c>
      <c r="C73" s="1" t="s">
        <v>969</v>
      </c>
      <c r="D73" s="1" t="s">
        <v>890</v>
      </c>
      <c r="E73" s="1" t="s">
        <v>1197</v>
      </c>
      <c r="F73" s="1" t="s">
        <v>558</v>
      </c>
    </row>
    <row r="74" spans="2:6" ht="13.5">
      <c r="B74" s="1" t="e">
        <f>#REF!-#REF!</f>
        <v>#REF!</v>
      </c>
      <c r="C74" s="1" t="s">
        <v>1228</v>
      </c>
      <c r="D74" s="1" t="s">
        <v>1229</v>
      </c>
      <c r="E74" s="1" t="s">
        <v>990</v>
      </c>
      <c r="F74" s="1" t="s">
        <v>558</v>
      </c>
    </row>
    <row r="75" spans="2:6" ht="13.5">
      <c r="B75" t="e">
        <f>#REF!-#REF!</f>
        <v>#REF!</v>
      </c>
      <c r="C75" s="1" t="s">
        <v>1200</v>
      </c>
      <c r="D75" s="1" t="s">
        <v>1199</v>
      </c>
      <c r="E75" s="1" t="s">
        <v>1233</v>
      </c>
      <c r="F75" s="1" t="s">
        <v>558</v>
      </c>
    </row>
    <row r="76" spans="3:6" ht="13.5">
      <c r="C76" s="1" t="s">
        <v>1230</v>
      </c>
      <c r="D76" s="1" t="s">
        <v>1231</v>
      </c>
      <c r="E76" s="1" t="s">
        <v>990</v>
      </c>
      <c r="F76" s="1" t="s">
        <v>558</v>
      </c>
    </row>
    <row r="77" spans="3:6" ht="13.5">
      <c r="C77" s="1" t="s">
        <v>1232</v>
      </c>
      <c r="D77" s="1" t="s">
        <v>1234</v>
      </c>
      <c r="E77" s="1" t="s">
        <v>1235</v>
      </c>
      <c r="F77" s="1" t="s">
        <v>558</v>
      </c>
    </row>
    <row r="79" spans="3:5" ht="13.5">
      <c r="C79" s="1" t="s">
        <v>1403</v>
      </c>
      <c r="D79" s="1" t="s">
        <v>1404</v>
      </c>
      <c r="E79" s="1" t="s">
        <v>1405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74"/>
  <sheetViews>
    <sheetView zoomScalePageLayoutView="0" workbookViewId="0" topLeftCell="A13">
      <selection activeCell="G44" sqref="G44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11</v>
      </c>
    </row>
    <row r="4" spans="2:14" ht="13.5">
      <c r="B4" s="103" t="s">
        <v>410</v>
      </c>
      <c r="C4" s="103" t="s">
        <v>416</v>
      </c>
      <c r="D4" s="103" t="s">
        <v>411</v>
      </c>
      <c r="E4" s="103"/>
      <c r="F4" s="103" t="s">
        <v>417</v>
      </c>
      <c r="G4" s="103" t="s">
        <v>412</v>
      </c>
      <c r="H4" s="103" t="s">
        <v>413</v>
      </c>
      <c r="I4" s="103"/>
      <c r="J4" s="103" t="s">
        <v>418</v>
      </c>
      <c r="K4" s="103" t="s">
        <v>414</v>
      </c>
      <c r="L4" s="103" t="s">
        <v>415</v>
      </c>
      <c r="M4" s="97"/>
      <c r="N4" s="98" t="s">
        <v>9</v>
      </c>
    </row>
    <row r="5" spans="2:13" ht="13.5">
      <c r="B5" s="103">
        <v>1</v>
      </c>
      <c r="C5" s="103" t="s">
        <v>419</v>
      </c>
      <c r="D5" s="103" t="s">
        <v>420</v>
      </c>
      <c r="E5" s="103"/>
      <c r="F5" s="103">
        <v>1</v>
      </c>
      <c r="G5" s="103">
        <v>0</v>
      </c>
      <c r="H5" s="103">
        <f aca="true" t="shared" si="0" ref="H5:H30">G6-G5</f>
        <v>100</v>
      </c>
      <c r="I5" s="103"/>
      <c r="J5" s="103">
        <v>1</v>
      </c>
      <c r="K5" s="103" t="s">
        <v>421</v>
      </c>
      <c r="L5" s="103" t="s">
        <v>186</v>
      </c>
      <c r="M5" s="97"/>
    </row>
    <row r="6" spans="2:14" ht="13.5">
      <c r="B6" s="103">
        <v>2</v>
      </c>
      <c r="C6" s="103" t="s">
        <v>422</v>
      </c>
      <c r="D6" s="103" t="s">
        <v>423</v>
      </c>
      <c r="E6" s="103"/>
      <c r="F6" s="103">
        <v>2</v>
      </c>
      <c r="G6" s="103">
        <v>100</v>
      </c>
      <c r="H6" s="103">
        <f t="shared" si="0"/>
        <v>200</v>
      </c>
      <c r="I6" s="103"/>
      <c r="J6" s="103">
        <v>2</v>
      </c>
      <c r="K6" s="103" t="s">
        <v>424</v>
      </c>
      <c r="L6" s="103" t="s">
        <v>186</v>
      </c>
      <c r="M6" s="97"/>
      <c r="N6" t="s">
        <v>73</v>
      </c>
    </row>
    <row r="7" spans="2:14" ht="13.5">
      <c r="B7" s="103">
        <v>3</v>
      </c>
      <c r="C7" s="103" t="s">
        <v>425</v>
      </c>
      <c r="D7" s="103" t="s">
        <v>426</v>
      </c>
      <c r="E7" s="103"/>
      <c r="F7" s="103">
        <v>3</v>
      </c>
      <c r="G7" s="103">
        <v>300</v>
      </c>
      <c r="H7" s="103">
        <f t="shared" si="0"/>
        <v>400</v>
      </c>
      <c r="I7" s="103"/>
      <c r="J7" s="103">
        <v>3</v>
      </c>
      <c r="K7" s="103" t="s">
        <v>424</v>
      </c>
      <c r="L7" s="103" t="s">
        <v>186</v>
      </c>
      <c r="M7" s="97"/>
      <c r="N7" t="s">
        <v>107</v>
      </c>
    </row>
    <row r="8" spans="2:14" ht="13.5">
      <c r="B8" s="103">
        <v>4</v>
      </c>
      <c r="C8" s="103" t="s">
        <v>425</v>
      </c>
      <c r="D8" s="103" t="s">
        <v>427</v>
      </c>
      <c r="E8" s="103"/>
      <c r="F8" s="103">
        <v>4</v>
      </c>
      <c r="G8" s="103">
        <v>700</v>
      </c>
      <c r="H8" s="103">
        <f t="shared" si="0"/>
        <v>800</v>
      </c>
      <c r="I8" s="103"/>
      <c r="J8" s="103">
        <v>4</v>
      </c>
      <c r="K8" s="103" t="s">
        <v>424</v>
      </c>
      <c r="L8" s="103" t="s">
        <v>186</v>
      </c>
      <c r="M8" s="97"/>
      <c r="N8" t="s">
        <v>108</v>
      </c>
    </row>
    <row r="9" spans="2:13" ht="13.5">
      <c r="B9" s="103">
        <v>5</v>
      </c>
      <c r="C9" s="103" t="s">
        <v>428</v>
      </c>
      <c r="D9" s="103" t="s">
        <v>429</v>
      </c>
      <c r="E9" s="103"/>
      <c r="F9" s="103">
        <v>5</v>
      </c>
      <c r="G9" s="103">
        <v>1500</v>
      </c>
      <c r="H9" s="103">
        <f t="shared" si="0"/>
        <v>1600</v>
      </c>
      <c r="I9" s="103"/>
      <c r="J9" s="103">
        <v>5</v>
      </c>
      <c r="K9" s="103" t="s">
        <v>424</v>
      </c>
      <c r="L9" s="103" t="s">
        <v>186</v>
      </c>
      <c r="M9" s="97"/>
    </row>
    <row r="10" spans="2:13" ht="13.5">
      <c r="B10" s="103">
        <v>6</v>
      </c>
      <c r="C10" s="103" t="s">
        <v>428</v>
      </c>
      <c r="D10" s="103" t="s">
        <v>430</v>
      </c>
      <c r="E10" s="103"/>
      <c r="F10" s="103">
        <v>6</v>
      </c>
      <c r="G10" s="103">
        <v>3100</v>
      </c>
      <c r="H10" s="103">
        <f t="shared" si="0"/>
        <v>3200</v>
      </c>
      <c r="I10" s="103"/>
      <c r="J10" s="103">
        <v>6</v>
      </c>
      <c r="K10" s="103" t="s">
        <v>424</v>
      </c>
      <c r="L10" s="103" t="s">
        <v>186</v>
      </c>
      <c r="M10" s="97"/>
    </row>
    <row r="11" spans="2:13" ht="13.5">
      <c r="B11" s="103">
        <v>7</v>
      </c>
      <c r="C11" s="103" t="s">
        <v>431</v>
      </c>
      <c r="D11" s="103" t="s">
        <v>432</v>
      </c>
      <c r="E11" s="103"/>
      <c r="F11" s="103">
        <v>7</v>
      </c>
      <c r="G11" s="103">
        <v>6300</v>
      </c>
      <c r="H11" s="103">
        <f t="shared" si="0"/>
        <v>6400</v>
      </c>
      <c r="I11" s="103"/>
      <c r="J11" s="103">
        <v>7</v>
      </c>
      <c r="K11" s="103" t="s">
        <v>424</v>
      </c>
      <c r="L11" s="103" t="s">
        <v>186</v>
      </c>
      <c r="M11" s="97"/>
    </row>
    <row r="12" spans="2:14" ht="13.5">
      <c r="B12" s="103">
        <v>8</v>
      </c>
      <c r="C12" s="103" t="s">
        <v>431</v>
      </c>
      <c r="D12" s="103" t="s">
        <v>433</v>
      </c>
      <c r="E12" s="103"/>
      <c r="F12" s="103">
        <v>8</v>
      </c>
      <c r="G12" s="103">
        <v>12700</v>
      </c>
      <c r="H12" s="103">
        <f t="shared" si="0"/>
        <v>12800</v>
      </c>
      <c r="I12" s="103"/>
      <c r="J12" s="103">
        <v>8</v>
      </c>
      <c r="K12" s="103" t="s">
        <v>424</v>
      </c>
      <c r="L12" s="103" t="s">
        <v>186</v>
      </c>
      <c r="M12" s="97"/>
      <c r="N12" t="s">
        <v>98</v>
      </c>
    </row>
    <row r="13" spans="2:13" ht="13.5">
      <c r="B13" s="103">
        <v>9</v>
      </c>
      <c r="C13" s="103" t="s">
        <v>434</v>
      </c>
      <c r="D13" s="103" t="s">
        <v>435</v>
      </c>
      <c r="E13" s="103"/>
      <c r="F13" s="103">
        <v>9</v>
      </c>
      <c r="G13" s="103">
        <v>25500</v>
      </c>
      <c r="H13" s="103">
        <f t="shared" si="0"/>
        <v>12800</v>
      </c>
      <c r="I13" s="103"/>
      <c r="J13" s="103">
        <v>9</v>
      </c>
      <c r="K13" s="103" t="s">
        <v>424</v>
      </c>
      <c r="L13" s="103" t="s">
        <v>186</v>
      </c>
      <c r="M13" s="97"/>
    </row>
    <row r="14" spans="2:13" ht="13.5">
      <c r="B14" s="103">
        <v>10</v>
      </c>
      <c r="C14" s="103" t="s">
        <v>434</v>
      </c>
      <c r="D14" s="103" t="s">
        <v>436</v>
      </c>
      <c r="E14" s="103"/>
      <c r="F14" s="103">
        <v>10</v>
      </c>
      <c r="G14" s="103">
        <v>38300</v>
      </c>
      <c r="H14" s="103">
        <f t="shared" si="0"/>
        <v>12800</v>
      </c>
      <c r="I14" s="103"/>
      <c r="J14" s="103">
        <v>10</v>
      </c>
      <c r="K14" s="103" t="s">
        <v>424</v>
      </c>
      <c r="L14" s="103" t="s">
        <v>186</v>
      </c>
      <c r="M14" s="97"/>
    </row>
    <row r="15" spans="2:13" ht="13.5">
      <c r="B15" s="103">
        <v>11</v>
      </c>
      <c r="C15" s="103" t="s">
        <v>437</v>
      </c>
      <c r="D15" s="103" t="s">
        <v>438</v>
      </c>
      <c r="E15" s="103"/>
      <c r="F15" s="103">
        <v>11</v>
      </c>
      <c r="G15" s="103">
        <v>51100</v>
      </c>
      <c r="H15" s="103">
        <f t="shared" si="0"/>
        <v>12800</v>
      </c>
      <c r="I15" s="103"/>
      <c r="J15" s="103">
        <v>11</v>
      </c>
      <c r="K15" s="103" t="s">
        <v>424</v>
      </c>
      <c r="L15" s="103" t="s">
        <v>186</v>
      </c>
      <c r="M15" s="97"/>
    </row>
    <row r="16" spans="2:13" ht="13.5">
      <c r="B16" s="103">
        <v>12</v>
      </c>
      <c r="C16" s="103" t="s">
        <v>437</v>
      </c>
      <c r="D16" s="103" t="s">
        <v>439</v>
      </c>
      <c r="E16" s="103"/>
      <c r="F16" s="103">
        <v>12</v>
      </c>
      <c r="G16" s="103">
        <v>63900</v>
      </c>
      <c r="H16" s="103">
        <f t="shared" si="0"/>
        <v>12800</v>
      </c>
      <c r="I16" s="103"/>
      <c r="J16" s="103">
        <v>12</v>
      </c>
      <c r="K16" s="103" t="s">
        <v>424</v>
      </c>
      <c r="L16" s="103" t="s">
        <v>186</v>
      </c>
      <c r="M16" s="97"/>
    </row>
    <row r="17" spans="2:13" ht="13.5">
      <c r="B17" s="103">
        <v>13</v>
      </c>
      <c r="C17" s="103" t="s">
        <v>437</v>
      </c>
      <c r="D17" s="103" t="s">
        <v>440</v>
      </c>
      <c r="E17" s="103"/>
      <c r="F17" s="103">
        <v>13</v>
      </c>
      <c r="G17" s="103">
        <v>76700</v>
      </c>
      <c r="H17" s="103">
        <f t="shared" si="0"/>
        <v>12800</v>
      </c>
      <c r="I17" s="103"/>
      <c r="J17" s="103">
        <v>13</v>
      </c>
      <c r="K17" s="103" t="s">
        <v>424</v>
      </c>
      <c r="L17" s="103" t="s">
        <v>186</v>
      </c>
      <c r="M17" s="97"/>
    </row>
    <row r="18" spans="2:13" ht="13.5">
      <c r="B18" s="103">
        <v>14</v>
      </c>
      <c r="C18" s="103" t="s">
        <v>437</v>
      </c>
      <c r="D18" s="103" t="s">
        <v>441</v>
      </c>
      <c r="E18" s="104"/>
      <c r="F18" s="103">
        <v>14</v>
      </c>
      <c r="G18" s="103">
        <v>89500</v>
      </c>
      <c r="H18" s="103">
        <f t="shared" si="0"/>
        <v>12800</v>
      </c>
      <c r="I18" s="103"/>
      <c r="J18" s="103">
        <v>14</v>
      </c>
      <c r="K18" s="103" t="s">
        <v>424</v>
      </c>
      <c r="L18" s="103" t="s">
        <v>186</v>
      </c>
      <c r="M18" s="97"/>
    </row>
    <row r="19" spans="2:13" ht="13.5">
      <c r="B19" s="103">
        <v>15</v>
      </c>
      <c r="C19" s="103" t="s">
        <v>442</v>
      </c>
      <c r="D19" s="103" t="s">
        <v>443</v>
      </c>
      <c r="E19" s="103"/>
      <c r="F19" s="103">
        <v>15</v>
      </c>
      <c r="G19" s="103">
        <v>102300</v>
      </c>
      <c r="H19" s="103">
        <f t="shared" si="0"/>
        <v>12800</v>
      </c>
      <c r="I19" s="103"/>
      <c r="J19" s="103">
        <v>15</v>
      </c>
      <c r="K19" s="103" t="s">
        <v>444</v>
      </c>
      <c r="L19" s="103" t="s">
        <v>186</v>
      </c>
      <c r="M19" s="97"/>
    </row>
    <row r="20" spans="2:13" ht="13.5">
      <c r="B20" s="103">
        <v>16</v>
      </c>
      <c r="C20" s="103" t="s">
        <v>442</v>
      </c>
      <c r="D20" s="103" t="s">
        <v>445</v>
      </c>
      <c r="E20" s="103"/>
      <c r="F20" s="103">
        <v>16</v>
      </c>
      <c r="G20" s="103">
        <v>115100</v>
      </c>
      <c r="H20" s="103">
        <f t="shared" si="0"/>
        <v>12800</v>
      </c>
      <c r="I20" s="103"/>
      <c r="J20" s="103">
        <v>16</v>
      </c>
      <c r="K20" s="103" t="s">
        <v>444</v>
      </c>
      <c r="L20" s="103" t="s">
        <v>186</v>
      </c>
      <c r="M20" s="97"/>
    </row>
    <row r="21" spans="2:13" ht="13.5">
      <c r="B21" s="103">
        <v>17</v>
      </c>
      <c r="C21" s="103" t="s">
        <v>442</v>
      </c>
      <c r="D21" s="103" t="s">
        <v>446</v>
      </c>
      <c r="E21" s="103"/>
      <c r="F21" s="103">
        <v>17</v>
      </c>
      <c r="G21" s="103">
        <v>127900</v>
      </c>
      <c r="H21" s="103">
        <f t="shared" si="0"/>
        <v>12800</v>
      </c>
      <c r="I21" s="103"/>
      <c r="J21" s="103">
        <v>17</v>
      </c>
      <c r="K21" s="103" t="s">
        <v>444</v>
      </c>
      <c r="L21" s="103" t="s">
        <v>186</v>
      </c>
      <c r="M21" s="97"/>
    </row>
    <row r="22" spans="2:13" ht="13.5">
      <c r="B22" s="103">
        <v>18</v>
      </c>
      <c r="C22" s="103" t="s">
        <v>442</v>
      </c>
      <c r="D22" s="103" t="s">
        <v>447</v>
      </c>
      <c r="E22" s="103"/>
      <c r="F22" s="103">
        <v>18</v>
      </c>
      <c r="G22" s="103">
        <v>140700</v>
      </c>
      <c r="H22" s="103">
        <f t="shared" si="0"/>
        <v>12800</v>
      </c>
      <c r="I22" s="103"/>
      <c r="J22" s="103">
        <v>18</v>
      </c>
      <c r="K22" s="103" t="s">
        <v>444</v>
      </c>
      <c r="L22" s="103" t="s">
        <v>186</v>
      </c>
      <c r="M22" s="97"/>
    </row>
    <row r="23" spans="2:13" ht="13.5">
      <c r="B23" s="102">
        <v>19</v>
      </c>
      <c r="C23" s="103" t="s">
        <v>442</v>
      </c>
      <c r="D23" s="103" t="s">
        <v>448</v>
      </c>
      <c r="E23" s="103"/>
      <c r="F23" s="102">
        <v>19</v>
      </c>
      <c r="G23" s="103">
        <v>153500</v>
      </c>
      <c r="H23" s="103">
        <f t="shared" si="0"/>
        <v>12800</v>
      </c>
      <c r="I23" s="103"/>
      <c r="J23" s="102">
        <v>19</v>
      </c>
      <c r="K23" s="103" t="s">
        <v>444</v>
      </c>
      <c r="L23" s="103" t="s">
        <v>186</v>
      </c>
      <c r="M23" s="97"/>
    </row>
    <row r="24" spans="2:14" ht="13.5">
      <c r="B24" s="102">
        <v>20</v>
      </c>
      <c r="C24" s="103" t="s">
        <v>449</v>
      </c>
      <c r="D24" s="103" t="s">
        <v>450</v>
      </c>
      <c r="E24" s="103"/>
      <c r="F24" s="102">
        <v>20</v>
      </c>
      <c r="G24" s="103">
        <v>166300</v>
      </c>
      <c r="H24" s="103">
        <f t="shared" si="0"/>
        <v>16000</v>
      </c>
      <c r="I24" s="103"/>
      <c r="J24" s="102">
        <v>20</v>
      </c>
      <c r="K24" s="103" t="s">
        <v>451</v>
      </c>
      <c r="L24" s="103" t="s">
        <v>186</v>
      </c>
      <c r="M24" s="97"/>
      <c r="N24" t="s">
        <v>105</v>
      </c>
    </row>
    <row r="25" spans="2:13" ht="13.5">
      <c r="B25" s="102">
        <v>21</v>
      </c>
      <c r="C25" s="103" t="s">
        <v>449</v>
      </c>
      <c r="D25" s="103" t="s">
        <v>452</v>
      </c>
      <c r="E25" s="103"/>
      <c r="F25" s="102">
        <v>21</v>
      </c>
      <c r="G25" s="103">
        <v>182300</v>
      </c>
      <c r="H25" s="103">
        <f t="shared" si="0"/>
        <v>16000</v>
      </c>
      <c r="I25" s="103"/>
      <c r="J25" s="102">
        <v>21</v>
      </c>
      <c r="K25" s="103" t="s">
        <v>451</v>
      </c>
      <c r="L25" s="103" t="s">
        <v>186</v>
      </c>
      <c r="M25" s="97"/>
    </row>
    <row r="26" spans="2:13" ht="13.5">
      <c r="B26" s="102">
        <v>22</v>
      </c>
      <c r="C26" s="103" t="s">
        <v>449</v>
      </c>
      <c r="D26" s="103" t="s">
        <v>258</v>
      </c>
      <c r="E26" s="103"/>
      <c r="F26" s="102">
        <v>22</v>
      </c>
      <c r="G26" s="103">
        <v>198300</v>
      </c>
      <c r="H26" s="103">
        <f t="shared" si="0"/>
        <v>16000</v>
      </c>
      <c r="I26" s="103"/>
      <c r="J26" s="102">
        <v>22</v>
      </c>
      <c r="K26" s="103" t="s">
        <v>453</v>
      </c>
      <c r="L26" s="103" t="s">
        <v>186</v>
      </c>
      <c r="M26" s="97"/>
    </row>
    <row r="27" spans="2:13" ht="13.5">
      <c r="B27" s="102">
        <v>23</v>
      </c>
      <c r="C27" s="103" t="s">
        <v>449</v>
      </c>
      <c r="D27" s="103" t="s">
        <v>259</v>
      </c>
      <c r="E27" s="103"/>
      <c r="F27" s="102">
        <v>23</v>
      </c>
      <c r="G27" s="103">
        <v>214300</v>
      </c>
      <c r="H27" s="103">
        <f t="shared" si="0"/>
        <v>16000</v>
      </c>
      <c r="I27" s="103"/>
      <c r="J27" s="102">
        <v>23</v>
      </c>
      <c r="K27" s="103" t="s">
        <v>453</v>
      </c>
      <c r="L27" s="103" t="s">
        <v>186</v>
      </c>
      <c r="M27" s="97"/>
    </row>
    <row r="28" spans="2:13" ht="13.5">
      <c r="B28" s="102">
        <v>24</v>
      </c>
      <c r="C28" s="103" t="s">
        <v>449</v>
      </c>
      <c r="D28" s="103" t="s">
        <v>289</v>
      </c>
      <c r="E28" s="103"/>
      <c r="F28" s="102">
        <v>24</v>
      </c>
      <c r="G28" s="103">
        <v>230300</v>
      </c>
      <c r="H28" s="103">
        <f>G29-G28</f>
        <v>16000</v>
      </c>
      <c r="I28" s="103"/>
      <c r="J28" s="102">
        <v>24</v>
      </c>
      <c r="K28" s="103" t="s">
        <v>453</v>
      </c>
      <c r="L28" s="103" t="s">
        <v>186</v>
      </c>
      <c r="M28" s="97"/>
    </row>
    <row r="29" spans="2:13" ht="13.5">
      <c r="B29" s="102">
        <v>25</v>
      </c>
      <c r="C29" s="103" t="s">
        <v>449</v>
      </c>
      <c r="D29" s="103" t="s">
        <v>292</v>
      </c>
      <c r="E29" s="103"/>
      <c r="F29" s="102">
        <v>25</v>
      </c>
      <c r="G29" s="103">
        <v>246300</v>
      </c>
      <c r="H29" s="103">
        <f t="shared" si="0"/>
        <v>16000</v>
      </c>
      <c r="I29" s="103"/>
      <c r="J29" s="102">
        <v>25</v>
      </c>
      <c r="K29" s="103" t="s">
        <v>453</v>
      </c>
      <c r="L29" s="103" t="s">
        <v>186</v>
      </c>
      <c r="M29" s="97"/>
    </row>
    <row r="30" spans="2:13" ht="13.5">
      <c r="B30" s="102">
        <v>26</v>
      </c>
      <c r="C30" s="103" t="s">
        <v>449</v>
      </c>
      <c r="D30" s="103" t="s">
        <v>342</v>
      </c>
      <c r="E30" s="103"/>
      <c r="F30" s="102">
        <v>26</v>
      </c>
      <c r="G30" s="103">
        <v>262300</v>
      </c>
      <c r="H30" s="103">
        <f t="shared" si="0"/>
        <v>16000</v>
      </c>
      <c r="I30" s="103"/>
      <c r="J30" s="102">
        <v>26</v>
      </c>
      <c r="K30" s="103" t="s">
        <v>453</v>
      </c>
      <c r="L30" s="103" t="s">
        <v>186</v>
      </c>
      <c r="M30" s="97"/>
    </row>
    <row r="31" spans="2:12" ht="13.5">
      <c r="B31" s="102">
        <v>27</v>
      </c>
      <c r="C31" s="103" t="s">
        <v>449</v>
      </c>
      <c r="D31" s="103" t="s">
        <v>364</v>
      </c>
      <c r="E31" s="103"/>
      <c r="F31" s="102">
        <v>27</v>
      </c>
      <c r="G31" s="103">
        <v>278300</v>
      </c>
      <c r="H31" s="103">
        <f aca="true" t="shared" si="1" ref="H31:H45">G32-G31</f>
        <v>16000</v>
      </c>
      <c r="I31" s="103"/>
      <c r="J31" s="102">
        <v>27</v>
      </c>
      <c r="K31" s="103" t="s">
        <v>453</v>
      </c>
      <c r="L31" s="103" t="s">
        <v>186</v>
      </c>
    </row>
    <row r="32" spans="2:12" ht="13.5">
      <c r="B32" s="102">
        <v>28</v>
      </c>
      <c r="C32" s="103" t="s">
        <v>449</v>
      </c>
      <c r="D32" s="103" t="s">
        <v>372</v>
      </c>
      <c r="E32" s="103"/>
      <c r="F32" s="102">
        <v>28</v>
      </c>
      <c r="G32" s="103">
        <v>294300</v>
      </c>
      <c r="H32" s="103">
        <f t="shared" si="1"/>
        <v>16000</v>
      </c>
      <c r="I32" s="103"/>
      <c r="J32" s="102">
        <v>28</v>
      </c>
      <c r="K32" s="103" t="s">
        <v>453</v>
      </c>
      <c r="L32" s="103" t="s">
        <v>186</v>
      </c>
    </row>
    <row r="33" spans="2:12" ht="13.5">
      <c r="B33" s="102">
        <v>29</v>
      </c>
      <c r="C33" s="103" t="s">
        <v>449</v>
      </c>
      <c r="D33" s="103" t="s">
        <v>406</v>
      </c>
      <c r="E33" s="103"/>
      <c r="F33" s="102">
        <v>29</v>
      </c>
      <c r="G33" s="103">
        <v>310300</v>
      </c>
      <c r="H33" s="103">
        <f t="shared" si="1"/>
        <v>16000</v>
      </c>
      <c r="I33" s="103"/>
      <c r="J33" s="102">
        <v>29</v>
      </c>
      <c r="K33" s="103" t="s">
        <v>453</v>
      </c>
      <c r="L33" s="103" t="s">
        <v>186</v>
      </c>
    </row>
    <row r="34" spans="2:12" ht="13.5">
      <c r="B34" s="3">
        <v>30</v>
      </c>
      <c r="C34" s="1" t="s">
        <v>729</v>
      </c>
      <c r="D34" s="103" t="s">
        <v>794</v>
      </c>
      <c r="E34" s="1"/>
      <c r="F34" s="3">
        <v>30</v>
      </c>
      <c r="G34" s="1">
        <v>326300</v>
      </c>
      <c r="H34" s="1">
        <f t="shared" si="1"/>
        <v>19200</v>
      </c>
      <c r="I34" s="1"/>
      <c r="J34" s="3">
        <v>30</v>
      </c>
      <c r="K34" s="1" t="s">
        <v>796</v>
      </c>
      <c r="L34" s="103" t="s">
        <v>186</v>
      </c>
    </row>
    <row r="35" spans="2:12" ht="13.5">
      <c r="B35" s="3">
        <v>31</v>
      </c>
      <c r="C35" s="1" t="s">
        <v>729</v>
      </c>
      <c r="D35" s="103" t="s">
        <v>795</v>
      </c>
      <c r="E35" s="1"/>
      <c r="F35" s="3">
        <v>31</v>
      </c>
      <c r="G35" s="1">
        <v>345500</v>
      </c>
      <c r="H35" s="1">
        <f t="shared" si="1"/>
        <v>19200</v>
      </c>
      <c r="I35" s="1"/>
      <c r="J35" s="3">
        <v>31</v>
      </c>
      <c r="K35" s="1" t="s">
        <v>796</v>
      </c>
      <c r="L35" s="103" t="s">
        <v>186</v>
      </c>
    </row>
    <row r="36" spans="2:12" ht="13.5">
      <c r="B36" s="3">
        <v>32</v>
      </c>
      <c r="C36" s="1" t="s">
        <v>729</v>
      </c>
      <c r="D36" s="103" t="s">
        <v>874</v>
      </c>
      <c r="E36" s="1"/>
      <c r="F36" s="3">
        <v>32</v>
      </c>
      <c r="G36" s="1">
        <v>364700</v>
      </c>
      <c r="H36" s="1">
        <f t="shared" si="1"/>
        <v>19200</v>
      </c>
      <c r="I36" s="1"/>
      <c r="J36" s="3">
        <v>32</v>
      </c>
      <c r="K36" s="1" t="s">
        <v>796</v>
      </c>
      <c r="L36" s="103" t="s">
        <v>186</v>
      </c>
    </row>
    <row r="37" spans="2:12" ht="13.5">
      <c r="B37" s="3">
        <v>33</v>
      </c>
      <c r="C37" s="1" t="s">
        <v>729</v>
      </c>
      <c r="D37" s="103" t="s">
        <v>1045</v>
      </c>
      <c r="E37" s="1"/>
      <c r="F37" s="3">
        <v>33</v>
      </c>
      <c r="G37" s="1">
        <v>383900</v>
      </c>
      <c r="H37" s="1">
        <f t="shared" si="1"/>
        <v>19200</v>
      </c>
      <c r="I37" s="1"/>
      <c r="J37" s="3">
        <v>33</v>
      </c>
      <c r="K37" s="1" t="s">
        <v>796</v>
      </c>
      <c r="L37" s="103" t="s">
        <v>186</v>
      </c>
    </row>
    <row r="38" spans="2:12" ht="13.5">
      <c r="B38" s="3">
        <v>34</v>
      </c>
      <c r="C38" s="1" t="s">
        <v>729</v>
      </c>
      <c r="D38" s="103" t="s">
        <v>1046</v>
      </c>
      <c r="E38" s="1"/>
      <c r="F38" s="3">
        <v>34</v>
      </c>
      <c r="G38" s="1">
        <v>403100</v>
      </c>
      <c r="H38" s="1">
        <f t="shared" si="1"/>
        <v>19200</v>
      </c>
      <c r="I38" s="1"/>
      <c r="J38" s="3">
        <v>34</v>
      </c>
      <c r="K38" s="1" t="s">
        <v>796</v>
      </c>
      <c r="L38" s="103" t="s">
        <v>186</v>
      </c>
    </row>
    <row r="39" spans="2:12" ht="13.5">
      <c r="B39" s="3">
        <v>35</v>
      </c>
      <c r="C39" s="1" t="s">
        <v>729</v>
      </c>
      <c r="D39" s="103" t="s">
        <v>1047</v>
      </c>
      <c r="E39" s="1"/>
      <c r="F39" s="3">
        <v>35</v>
      </c>
      <c r="G39" s="1">
        <v>422300</v>
      </c>
      <c r="H39" s="1">
        <f t="shared" si="1"/>
        <v>19200</v>
      </c>
      <c r="I39" s="1"/>
      <c r="J39" s="3">
        <v>35</v>
      </c>
      <c r="K39" s="1" t="s">
        <v>796</v>
      </c>
      <c r="L39" s="103" t="s">
        <v>186</v>
      </c>
    </row>
    <row r="40" spans="2:12" ht="13.5">
      <c r="B40" s="3">
        <v>36</v>
      </c>
      <c r="C40" s="1" t="s">
        <v>729</v>
      </c>
      <c r="D40" s="103" t="s">
        <v>1194</v>
      </c>
      <c r="E40" s="1"/>
      <c r="F40" s="3">
        <v>36</v>
      </c>
      <c r="G40" s="1">
        <v>441500</v>
      </c>
      <c r="H40" s="1">
        <f t="shared" si="1"/>
        <v>19200</v>
      </c>
      <c r="J40" s="3">
        <v>36</v>
      </c>
      <c r="K40" s="1" t="s">
        <v>796</v>
      </c>
      <c r="L40" s="103" t="s">
        <v>186</v>
      </c>
    </row>
    <row r="41" spans="2:12" ht="13.5">
      <c r="B41" s="14">
        <v>37</v>
      </c>
      <c r="C41" s="1" t="s">
        <v>729</v>
      </c>
      <c r="D41" s="103" t="s">
        <v>1226</v>
      </c>
      <c r="F41" s="14">
        <v>37</v>
      </c>
      <c r="G41" s="14">
        <v>460700</v>
      </c>
      <c r="H41" s="1">
        <f t="shared" si="1"/>
        <v>19200</v>
      </c>
      <c r="J41" s="14">
        <v>37</v>
      </c>
      <c r="K41" s="1" t="s">
        <v>796</v>
      </c>
      <c r="L41" s="103" t="s">
        <v>186</v>
      </c>
    </row>
    <row r="42" spans="2:12" ht="13.5">
      <c r="B42" s="14">
        <v>38</v>
      </c>
      <c r="C42" s="1" t="s">
        <v>729</v>
      </c>
      <c r="D42" s="103" t="s">
        <v>1406</v>
      </c>
      <c r="F42" s="14">
        <v>38</v>
      </c>
      <c r="G42" s="14">
        <v>479900</v>
      </c>
      <c r="H42" s="1">
        <f t="shared" si="1"/>
        <v>19200</v>
      </c>
      <c r="J42" s="14">
        <v>38</v>
      </c>
      <c r="K42" s="1" t="s">
        <v>796</v>
      </c>
      <c r="L42" s="103" t="s">
        <v>186</v>
      </c>
    </row>
    <row r="43" spans="2:12" ht="13.5">
      <c r="B43" s="14">
        <v>39</v>
      </c>
      <c r="C43" s="1" t="s">
        <v>729</v>
      </c>
      <c r="D43" s="103" t="s">
        <v>1407</v>
      </c>
      <c r="F43" s="14">
        <v>39</v>
      </c>
      <c r="G43" s="14">
        <v>499100</v>
      </c>
      <c r="H43" s="1">
        <f t="shared" si="1"/>
        <v>-499100</v>
      </c>
      <c r="J43" s="14">
        <v>39</v>
      </c>
      <c r="K43" s="1" t="s">
        <v>796</v>
      </c>
      <c r="L43" s="103" t="s">
        <v>186</v>
      </c>
    </row>
    <row r="44" spans="2:10" ht="13.5">
      <c r="B44" s="14">
        <v>40</v>
      </c>
      <c r="F44" s="14">
        <v>40</v>
      </c>
      <c r="H44" s="1">
        <f t="shared" si="1"/>
        <v>0</v>
      </c>
      <c r="J44" s="14">
        <v>40</v>
      </c>
    </row>
    <row r="45" spans="2:10" ht="13.5">
      <c r="B45" s="14">
        <v>41</v>
      </c>
      <c r="F45" s="14">
        <v>41</v>
      </c>
      <c r="H45" s="1">
        <f t="shared" si="1"/>
        <v>0</v>
      </c>
      <c r="J45" s="14">
        <v>41</v>
      </c>
    </row>
    <row r="47" ht="13.5">
      <c r="D47" t="s">
        <v>104</v>
      </c>
    </row>
    <row r="49" spans="4:10" ht="13.5">
      <c r="D49" t="s">
        <v>517</v>
      </c>
      <c r="F49" t="s">
        <v>734</v>
      </c>
      <c r="G49" t="s">
        <v>547</v>
      </c>
      <c r="H49" t="s">
        <v>548</v>
      </c>
      <c r="J49" t="s">
        <v>876</v>
      </c>
    </row>
    <row r="50" spans="3:11" ht="13.5">
      <c r="C50" s="105"/>
      <c r="D50" t="s">
        <v>518</v>
      </c>
      <c r="E50">
        <v>21</v>
      </c>
      <c r="F50" t="s">
        <v>519</v>
      </c>
      <c r="G50">
        <v>0.5</v>
      </c>
      <c r="H50">
        <v>10</v>
      </c>
      <c r="I50">
        <v>9</v>
      </c>
      <c r="J50" t="s">
        <v>519</v>
      </c>
      <c r="K50">
        <v>0.5</v>
      </c>
    </row>
    <row r="51" spans="3:11" ht="13.5">
      <c r="C51" s="105"/>
      <c r="E51">
        <v>22</v>
      </c>
      <c r="F51" t="s">
        <v>546</v>
      </c>
      <c r="G51">
        <v>0</v>
      </c>
      <c r="H51">
        <v>20</v>
      </c>
      <c r="I51">
        <v>10</v>
      </c>
      <c r="J51" t="s">
        <v>546</v>
      </c>
      <c r="K51">
        <v>0</v>
      </c>
    </row>
    <row r="52" spans="3:11" ht="13.5">
      <c r="C52" s="105"/>
      <c r="E52">
        <v>23</v>
      </c>
      <c r="F52" t="s">
        <v>546</v>
      </c>
      <c r="G52">
        <v>0.5</v>
      </c>
      <c r="H52">
        <v>30</v>
      </c>
      <c r="I52">
        <v>11</v>
      </c>
      <c r="J52" t="s">
        <v>546</v>
      </c>
      <c r="K52">
        <v>0.5</v>
      </c>
    </row>
    <row r="53" spans="3:11" ht="13.5">
      <c r="C53" s="105"/>
      <c r="E53">
        <v>24</v>
      </c>
      <c r="F53" t="s">
        <v>730</v>
      </c>
      <c r="G53">
        <v>0</v>
      </c>
      <c r="H53">
        <v>40</v>
      </c>
      <c r="I53">
        <v>12</v>
      </c>
      <c r="J53" t="s">
        <v>730</v>
      </c>
      <c r="K53">
        <v>0</v>
      </c>
    </row>
    <row r="54" spans="3:11" ht="13.5">
      <c r="C54" s="105"/>
      <c r="E54">
        <v>25</v>
      </c>
      <c r="F54" t="s">
        <v>730</v>
      </c>
      <c r="G54">
        <v>0.5</v>
      </c>
      <c r="H54">
        <v>50</v>
      </c>
      <c r="I54">
        <v>13</v>
      </c>
      <c r="J54" t="s">
        <v>730</v>
      </c>
      <c r="K54">
        <v>0.5</v>
      </c>
    </row>
    <row r="55" spans="3:11" ht="13.5">
      <c r="C55" s="105"/>
      <c r="E55">
        <v>26</v>
      </c>
      <c r="F55" t="s">
        <v>731</v>
      </c>
      <c r="G55">
        <v>0</v>
      </c>
      <c r="H55">
        <v>60</v>
      </c>
      <c r="I55">
        <v>14</v>
      </c>
      <c r="J55" t="s">
        <v>731</v>
      </c>
      <c r="K55">
        <v>0</v>
      </c>
    </row>
    <row r="56" spans="3:8" ht="13.5">
      <c r="C56" s="105"/>
      <c r="E56">
        <v>27</v>
      </c>
      <c r="F56" t="s">
        <v>731</v>
      </c>
      <c r="G56">
        <v>0.5</v>
      </c>
      <c r="H56">
        <v>70</v>
      </c>
    </row>
    <row r="57" spans="3:8" ht="13.5">
      <c r="C57" s="105"/>
      <c r="D57" t="s">
        <v>733</v>
      </c>
      <c r="E57">
        <v>28</v>
      </c>
      <c r="F57" t="s">
        <v>732</v>
      </c>
      <c r="G57">
        <v>0.5</v>
      </c>
      <c r="H57">
        <v>80</v>
      </c>
    </row>
    <row r="58" spans="5:8" ht="13.5">
      <c r="E58">
        <v>29</v>
      </c>
      <c r="F58" t="s">
        <v>732</v>
      </c>
      <c r="G58">
        <v>0.8</v>
      </c>
      <c r="H58">
        <v>90</v>
      </c>
    </row>
    <row r="59" spans="4:8" ht="13.5">
      <c r="D59" t="s">
        <v>864</v>
      </c>
      <c r="E59">
        <v>30</v>
      </c>
      <c r="H59">
        <v>100</v>
      </c>
    </row>
    <row r="60" spans="5:8" ht="13.5">
      <c r="E60">
        <v>31</v>
      </c>
      <c r="H60">
        <v>110</v>
      </c>
    </row>
    <row r="61" spans="5:8" ht="13.5">
      <c r="E61">
        <v>1</v>
      </c>
      <c r="H61">
        <v>120</v>
      </c>
    </row>
    <row r="62" spans="5:8" ht="13.5">
      <c r="E62">
        <v>2</v>
      </c>
      <c r="H62">
        <v>130</v>
      </c>
    </row>
    <row r="63" spans="5:8" ht="13.5">
      <c r="E63">
        <v>3</v>
      </c>
      <c r="H63">
        <v>140</v>
      </c>
    </row>
    <row r="64" spans="5:8" ht="13.5">
      <c r="E64">
        <v>4</v>
      </c>
      <c r="H64">
        <v>150</v>
      </c>
    </row>
    <row r="65" spans="5:8" ht="13.5">
      <c r="E65">
        <v>5</v>
      </c>
      <c r="H65">
        <v>160</v>
      </c>
    </row>
    <row r="66" spans="5:8" ht="13.5">
      <c r="E66">
        <v>6</v>
      </c>
      <c r="H66">
        <v>170</v>
      </c>
    </row>
    <row r="67" spans="5:8" ht="13.5">
      <c r="E67">
        <v>7</v>
      </c>
      <c r="H67">
        <v>180</v>
      </c>
    </row>
    <row r="68" spans="5:8" ht="13.5">
      <c r="E68">
        <v>8</v>
      </c>
      <c r="H68">
        <v>190</v>
      </c>
    </row>
    <row r="69" spans="5:8" ht="13.5">
      <c r="E69">
        <v>9</v>
      </c>
      <c r="F69" t="s">
        <v>730</v>
      </c>
      <c r="G69">
        <v>0.5</v>
      </c>
      <c r="H69">
        <v>200</v>
      </c>
    </row>
    <row r="70" spans="5:8" ht="13.5">
      <c r="E70">
        <v>10</v>
      </c>
      <c r="F70" t="s">
        <v>730</v>
      </c>
      <c r="G70">
        <v>0.8</v>
      </c>
      <c r="H70">
        <v>210</v>
      </c>
    </row>
    <row r="71" spans="5:8" ht="13.5">
      <c r="E71">
        <v>11</v>
      </c>
      <c r="H71">
        <v>220</v>
      </c>
    </row>
    <row r="72" spans="5:8" ht="13.5">
      <c r="E72">
        <v>12</v>
      </c>
      <c r="H72">
        <v>230</v>
      </c>
    </row>
    <row r="73" spans="5:8" ht="13.5">
      <c r="E73">
        <v>13</v>
      </c>
      <c r="F73" t="s">
        <v>731</v>
      </c>
      <c r="G73">
        <v>0.2</v>
      </c>
      <c r="H73">
        <v>240</v>
      </c>
    </row>
    <row r="74" spans="5:8" ht="13.5">
      <c r="E74">
        <v>14</v>
      </c>
      <c r="F74" t="s">
        <v>731</v>
      </c>
      <c r="G74">
        <v>0.5</v>
      </c>
      <c r="H74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189</v>
      </c>
    </row>
    <row r="2" ht="13.5">
      <c r="B2" t="s">
        <v>290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190</v>
      </c>
    </row>
    <row r="13" spans="2:5" ht="13.5">
      <c r="B13" t="s">
        <v>193</v>
      </c>
      <c r="C13" t="s">
        <v>23</v>
      </c>
      <c r="D13" t="s">
        <v>373</v>
      </c>
      <c r="E13" t="s">
        <v>374</v>
      </c>
    </row>
    <row r="14" spans="2:4" ht="13.5">
      <c r="B14" t="s">
        <v>191</v>
      </c>
      <c r="C14" t="s">
        <v>192</v>
      </c>
      <c r="D14">
        <v>2</v>
      </c>
    </row>
    <row r="15" spans="2:4" ht="13.5">
      <c r="B15" t="s">
        <v>195</v>
      </c>
      <c r="C15" t="s">
        <v>194</v>
      </c>
      <c r="D15">
        <v>1</v>
      </c>
    </row>
    <row r="16" spans="2:3" ht="13.5">
      <c r="B16" t="s">
        <v>197</v>
      </c>
      <c r="C16" t="s">
        <v>196</v>
      </c>
    </row>
    <row r="17" spans="2:4" ht="13.5">
      <c r="B17" t="s">
        <v>199</v>
      </c>
      <c r="C17" t="s">
        <v>200</v>
      </c>
      <c r="D17">
        <v>3</v>
      </c>
    </row>
    <row r="18" spans="2:4" ht="13.5">
      <c r="B18" t="s">
        <v>201</v>
      </c>
      <c r="C18" t="s">
        <v>202</v>
      </c>
      <c r="D18">
        <v>2</v>
      </c>
    </row>
    <row r="19" spans="2:4" ht="13.5">
      <c r="B19" t="s">
        <v>203</v>
      </c>
      <c r="C19" t="s">
        <v>204</v>
      </c>
      <c r="D19">
        <v>1</v>
      </c>
    </row>
    <row r="20" spans="2:4" ht="13.5">
      <c r="B20" t="s">
        <v>206</v>
      </c>
      <c r="C20" t="s">
        <v>205</v>
      </c>
      <c r="D20">
        <v>2</v>
      </c>
    </row>
    <row r="21" spans="2:4" ht="13.5">
      <c r="B21" t="s">
        <v>208</v>
      </c>
      <c r="C21" t="s">
        <v>207</v>
      </c>
      <c r="D21">
        <v>3</v>
      </c>
    </row>
    <row r="22" spans="2:4" ht="13.5">
      <c r="B22" t="s">
        <v>210</v>
      </c>
      <c r="C22" t="s">
        <v>209</v>
      </c>
      <c r="D22">
        <v>3</v>
      </c>
    </row>
    <row r="23" ht="13.5">
      <c r="B23" t="s">
        <v>211</v>
      </c>
    </row>
    <row r="24" ht="13.5">
      <c r="B24" t="s">
        <v>198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13</v>
      </c>
      <c r="C3" s="1" t="s">
        <v>14</v>
      </c>
      <c r="D3" s="1" t="s">
        <v>18</v>
      </c>
      <c r="E3" s="1" t="s">
        <v>15</v>
      </c>
      <c r="F3" s="1" t="s">
        <v>41</v>
      </c>
      <c r="G3" s="1" t="s">
        <v>103</v>
      </c>
      <c r="H3" s="1" t="s">
        <v>110</v>
      </c>
      <c r="I3" s="1" t="s">
        <v>75</v>
      </c>
      <c r="J3" s="1" t="s">
        <v>117</v>
      </c>
      <c r="K3" s="1" t="s">
        <v>40</v>
      </c>
    </row>
    <row r="4" spans="2:11" ht="13.5">
      <c r="B4" s="1" t="s">
        <v>25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6">
        <f>C4/E4</f>
        <v>7.874015748031496</v>
      </c>
      <c r="H4" s="99">
        <v>5</v>
      </c>
      <c r="I4" s="1">
        <v>1</v>
      </c>
      <c r="J4" s="1" t="s">
        <v>118</v>
      </c>
      <c r="K4" s="1" t="s">
        <v>136</v>
      </c>
    </row>
    <row r="5" spans="2:11" ht="13.5">
      <c r="B5" s="1" t="s">
        <v>19</v>
      </c>
      <c r="C5" s="1">
        <v>1000</v>
      </c>
      <c r="D5" s="1">
        <v>80</v>
      </c>
      <c r="E5" s="1">
        <v>120</v>
      </c>
      <c r="F5" s="1">
        <f t="shared" si="0"/>
        <v>200</v>
      </c>
      <c r="G5" s="16">
        <f>C5/E5</f>
        <v>8.333333333333334</v>
      </c>
      <c r="H5" s="99">
        <v>5</v>
      </c>
      <c r="I5" s="1">
        <v>1</v>
      </c>
      <c r="J5" s="1" t="s">
        <v>118</v>
      </c>
      <c r="K5" s="1" t="s">
        <v>136</v>
      </c>
    </row>
    <row r="6" spans="2:11" ht="13.5">
      <c r="B6" s="1" t="s">
        <v>102</v>
      </c>
      <c r="C6" s="1">
        <v>800</v>
      </c>
      <c r="D6" s="1">
        <v>73</v>
      </c>
      <c r="E6" s="1">
        <v>36</v>
      </c>
      <c r="F6" s="1">
        <f>SUM(D6:E6)</f>
        <v>109</v>
      </c>
      <c r="G6" s="16">
        <f>C6/E6</f>
        <v>22.22222222222222</v>
      </c>
      <c r="H6" s="99">
        <v>5</v>
      </c>
      <c r="I6" s="1">
        <v>8</v>
      </c>
      <c r="J6" s="1" t="s">
        <v>118</v>
      </c>
      <c r="K6" s="1" t="s">
        <v>137</v>
      </c>
    </row>
    <row r="7" spans="2:11" ht="13.5">
      <c r="B7" s="3" t="s">
        <v>57</v>
      </c>
      <c r="C7" s="1">
        <v>650</v>
      </c>
      <c r="D7" s="3">
        <v>60</v>
      </c>
      <c r="E7" s="1">
        <v>30</v>
      </c>
      <c r="F7" s="3">
        <f t="shared" si="0"/>
        <v>90</v>
      </c>
      <c r="G7" s="16">
        <f aca="true" t="shared" si="1" ref="G7:G15">C7/E7</f>
        <v>21.666666666666668</v>
      </c>
      <c r="H7" s="99"/>
      <c r="I7" s="1">
        <v>7</v>
      </c>
      <c r="J7" s="1" t="s">
        <v>118</v>
      </c>
      <c r="K7" s="1" t="s">
        <v>137</v>
      </c>
    </row>
    <row r="8" spans="2:11" ht="13.5">
      <c r="B8" s="1" t="s">
        <v>12</v>
      </c>
      <c r="C8" s="1">
        <v>600</v>
      </c>
      <c r="D8" s="1">
        <v>58</v>
      </c>
      <c r="E8" s="1">
        <v>29</v>
      </c>
      <c r="F8" s="1">
        <f t="shared" si="0"/>
        <v>87</v>
      </c>
      <c r="G8" s="16">
        <f t="shared" si="1"/>
        <v>20.689655172413794</v>
      </c>
      <c r="H8" s="99"/>
      <c r="I8" s="1">
        <v>6</v>
      </c>
      <c r="J8" s="1" t="s">
        <v>118</v>
      </c>
      <c r="K8" s="1" t="s">
        <v>137</v>
      </c>
    </row>
    <row r="9" spans="2:11" ht="13.5">
      <c r="B9" s="1" t="s">
        <v>16</v>
      </c>
      <c r="C9" s="1">
        <v>525</v>
      </c>
      <c r="D9" s="1">
        <v>56</v>
      </c>
      <c r="E9" s="1">
        <v>28</v>
      </c>
      <c r="F9" s="1">
        <f t="shared" si="0"/>
        <v>84</v>
      </c>
      <c r="G9" s="16">
        <f t="shared" si="1"/>
        <v>18.75</v>
      </c>
      <c r="H9" s="99"/>
      <c r="I9" s="1">
        <v>5</v>
      </c>
      <c r="J9" s="1" t="s">
        <v>118</v>
      </c>
      <c r="K9" s="1" t="s">
        <v>137</v>
      </c>
    </row>
    <row r="10" spans="2:11" ht="13.5">
      <c r="B10" s="1" t="s">
        <v>31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6">
        <f t="shared" si="1"/>
        <v>17.77777777777778</v>
      </c>
      <c r="H10" s="99"/>
      <c r="I10" s="1">
        <v>4</v>
      </c>
      <c r="J10" s="1" t="s">
        <v>118</v>
      </c>
      <c r="K10" s="1" t="s">
        <v>137</v>
      </c>
    </row>
    <row r="11" spans="2:11" ht="13.5">
      <c r="B11" s="1" t="s">
        <v>26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6">
        <f t="shared" si="1"/>
        <v>20.476190476190474</v>
      </c>
      <c r="H11" s="99"/>
      <c r="I11" s="1">
        <v>4</v>
      </c>
      <c r="J11" s="1" t="s">
        <v>118</v>
      </c>
      <c r="K11" s="1" t="s">
        <v>137</v>
      </c>
    </row>
    <row r="12" spans="2:11" ht="13.5">
      <c r="B12" s="1" t="s">
        <v>36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6">
        <f t="shared" si="1"/>
        <v>15.6</v>
      </c>
      <c r="H12" s="99"/>
      <c r="I12" s="1">
        <v>4</v>
      </c>
      <c r="J12" s="1" t="s">
        <v>118</v>
      </c>
      <c r="K12" s="1" t="s">
        <v>138</v>
      </c>
    </row>
    <row r="13" spans="2:11" ht="13.5">
      <c r="B13" s="3" t="s">
        <v>45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6">
        <f t="shared" si="1"/>
        <v>14.583333333333334</v>
      </c>
      <c r="H13" s="99"/>
      <c r="I13" s="1">
        <v>1</v>
      </c>
      <c r="J13" s="1" t="s">
        <v>118</v>
      </c>
      <c r="K13" s="1" t="s">
        <v>138</v>
      </c>
    </row>
    <row r="14" spans="2:11" ht="13.5">
      <c r="B14" s="1" t="s">
        <v>35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6">
        <f t="shared" si="1"/>
        <v>12.173913043478262</v>
      </c>
      <c r="H14" s="99"/>
      <c r="I14" s="1">
        <v>1</v>
      </c>
      <c r="J14" s="1" t="s">
        <v>118</v>
      </c>
      <c r="K14" s="1" t="s">
        <v>138</v>
      </c>
    </row>
    <row r="15" spans="2:11" ht="13.5">
      <c r="B15" s="1" t="s">
        <v>17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6">
        <f t="shared" si="1"/>
        <v>11.904761904761905</v>
      </c>
      <c r="H15" s="99"/>
      <c r="I15" s="1">
        <v>1</v>
      </c>
      <c r="J15" s="1" t="s">
        <v>118</v>
      </c>
      <c r="K15" s="1" t="s">
        <v>138</v>
      </c>
    </row>
    <row r="22" spans="2:11" ht="13.5">
      <c r="B22" s="1" t="s">
        <v>13</v>
      </c>
      <c r="C22" s="1" t="s">
        <v>14</v>
      </c>
      <c r="D22" s="1" t="s">
        <v>18</v>
      </c>
      <c r="E22" s="1" t="s">
        <v>15</v>
      </c>
      <c r="F22" s="1" t="s">
        <v>41</v>
      </c>
      <c r="G22" s="1" t="s">
        <v>103</v>
      </c>
      <c r="H22" s="1" t="s">
        <v>110</v>
      </c>
      <c r="I22" s="1" t="s">
        <v>75</v>
      </c>
      <c r="J22" s="1" t="s">
        <v>117</v>
      </c>
      <c r="K22" s="1" t="s">
        <v>40</v>
      </c>
    </row>
    <row r="23" spans="2:11" ht="13.5">
      <c r="B23" s="1" t="s">
        <v>116</v>
      </c>
      <c r="C23" s="1">
        <v>200</v>
      </c>
      <c r="D23" s="1" t="s">
        <v>114</v>
      </c>
      <c r="E23" s="1">
        <v>225</v>
      </c>
      <c r="F23" s="1">
        <f>SUM(D23:E23)</f>
        <v>225</v>
      </c>
      <c r="G23" s="16">
        <f>C23/E23</f>
        <v>0.8888888888888888</v>
      </c>
      <c r="H23" s="1">
        <v>150</v>
      </c>
      <c r="I23" s="3">
        <v>1</v>
      </c>
      <c r="J23" s="1" t="s">
        <v>119</v>
      </c>
      <c r="K23" s="1" t="s">
        <v>140</v>
      </c>
    </row>
    <row r="24" spans="2:11" ht="13.5">
      <c r="B24" s="1" t="s">
        <v>8</v>
      </c>
      <c r="C24" s="1">
        <v>200</v>
      </c>
      <c r="D24" s="1" t="s">
        <v>114</v>
      </c>
      <c r="E24" s="1">
        <v>225</v>
      </c>
      <c r="F24" s="1">
        <f>SUM(D24:E24)</f>
        <v>225</v>
      </c>
      <c r="G24" s="16">
        <f>C24/E24</f>
        <v>0.8888888888888888</v>
      </c>
      <c r="H24" s="1">
        <v>150</v>
      </c>
      <c r="I24" s="3">
        <v>1</v>
      </c>
      <c r="J24" s="1" t="s">
        <v>120</v>
      </c>
      <c r="K24" s="1" t="s">
        <v>141</v>
      </c>
    </row>
    <row r="25" spans="2:11" ht="13.5">
      <c r="B25" s="1" t="s">
        <v>135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139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87"/>
  <sheetViews>
    <sheetView zoomScalePageLayoutView="0" workbookViewId="0" topLeftCell="A49">
      <selection activeCell="D54" sqref="D54"/>
    </sheetView>
  </sheetViews>
  <sheetFormatPr defaultColWidth="9.00390625" defaultRowHeight="13.5"/>
  <cols>
    <col min="2" max="2" width="17.125" style="0" bestFit="1" customWidth="1"/>
    <col min="3" max="3" width="20.50390625" style="13" customWidth="1"/>
    <col min="4" max="4" width="8.50390625" style="15" bestFit="1" customWidth="1"/>
  </cols>
  <sheetData>
    <row r="1" spans="2:5" ht="13.5">
      <c r="B1" s="1" t="s">
        <v>226</v>
      </c>
      <c r="C1" s="100" t="s">
        <v>23</v>
      </c>
      <c r="D1" s="101" t="s">
        <v>24</v>
      </c>
      <c r="E1" s="1" t="s">
        <v>9</v>
      </c>
    </row>
    <row r="2" spans="2:5" ht="13.5">
      <c r="B2" s="1" t="s">
        <v>230</v>
      </c>
      <c r="C2" s="100" t="s">
        <v>37</v>
      </c>
      <c r="D2" s="101">
        <v>10</v>
      </c>
      <c r="E2" s="1"/>
    </row>
    <row r="3" spans="2:5" ht="13.5">
      <c r="B3" s="1" t="s">
        <v>230</v>
      </c>
      <c r="C3" s="100" t="s">
        <v>38</v>
      </c>
      <c r="D3" s="101">
        <v>8</v>
      </c>
      <c r="E3" s="1"/>
    </row>
    <row r="4" spans="2:5" ht="13.5">
      <c r="B4" s="1" t="s">
        <v>230</v>
      </c>
      <c r="C4" s="100" t="s">
        <v>39</v>
      </c>
      <c r="D4" s="101">
        <v>3</v>
      </c>
      <c r="E4" s="1"/>
    </row>
    <row r="5" spans="2:5" ht="13.5">
      <c r="B5" s="1" t="s">
        <v>248</v>
      </c>
      <c r="C5" s="100" t="s">
        <v>124</v>
      </c>
      <c r="D5" s="101">
        <v>12</v>
      </c>
      <c r="E5" s="1"/>
    </row>
    <row r="6" spans="2:5" ht="13.5">
      <c r="B6" s="1" t="s">
        <v>248</v>
      </c>
      <c r="C6" s="100" t="s">
        <v>125</v>
      </c>
      <c r="D6" s="101">
        <v>3</v>
      </c>
      <c r="E6" s="1"/>
    </row>
    <row r="7" spans="2:5" ht="13.5">
      <c r="B7" s="1" t="s">
        <v>228</v>
      </c>
      <c r="C7" s="100" t="s">
        <v>27</v>
      </c>
      <c r="D7" s="101">
        <v>0</v>
      </c>
      <c r="E7" s="1" t="s">
        <v>30</v>
      </c>
    </row>
    <row r="8" spans="2:5" ht="13.5">
      <c r="B8" s="1" t="s">
        <v>228</v>
      </c>
      <c r="C8" s="100" t="s">
        <v>28</v>
      </c>
      <c r="D8" s="101">
        <v>0</v>
      </c>
      <c r="E8" s="1" t="s">
        <v>90</v>
      </c>
    </row>
    <row r="9" spans="2:5" ht="13.5">
      <c r="B9" s="1" t="s">
        <v>228</v>
      </c>
      <c r="C9" s="100" t="s">
        <v>29</v>
      </c>
      <c r="D9" s="101">
        <v>0</v>
      </c>
      <c r="E9" s="1" t="s">
        <v>91</v>
      </c>
    </row>
    <row r="10" spans="2:5" ht="13.5">
      <c r="B10" s="1" t="s">
        <v>231</v>
      </c>
      <c r="C10" s="100" t="s">
        <v>42</v>
      </c>
      <c r="D10" s="101">
        <v>15</v>
      </c>
      <c r="E10" s="1"/>
    </row>
    <row r="11" spans="2:5" ht="13.5">
      <c r="B11" s="1" t="s">
        <v>231</v>
      </c>
      <c r="C11" s="100" t="s">
        <v>43</v>
      </c>
      <c r="D11" s="101">
        <v>2</v>
      </c>
      <c r="E11" s="1"/>
    </row>
    <row r="12" spans="2:5" ht="13.5">
      <c r="B12" s="1" t="s">
        <v>231</v>
      </c>
      <c r="C12" s="100" t="s">
        <v>44</v>
      </c>
      <c r="D12" s="101">
        <v>1</v>
      </c>
      <c r="E12" s="1"/>
    </row>
    <row r="13" spans="2:5" ht="13.5">
      <c r="B13" s="1" t="s">
        <v>328</v>
      </c>
      <c r="C13" s="100" t="s">
        <v>329</v>
      </c>
      <c r="D13" s="101">
        <v>8</v>
      </c>
      <c r="E13" s="1"/>
    </row>
    <row r="14" spans="2:5" ht="13.5">
      <c r="B14" s="1" t="s">
        <v>328</v>
      </c>
      <c r="C14" s="100" t="s">
        <v>50</v>
      </c>
      <c r="D14" s="101">
        <v>8</v>
      </c>
      <c r="E14" s="1"/>
    </row>
    <row r="15" spans="2:5" ht="13.5">
      <c r="B15" s="1" t="s">
        <v>328</v>
      </c>
      <c r="C15" s="100" t="s">
        <v>330</v>
      </c>
      <c r="D15" s="101">
        <v>8</v>
      </c>
      <c r="E15" s="1"/>
    </row>
    <row r="16" spans="2:5" ht="13.5">
      <c r="B16" s="1" t="s">
        <v>343</v>
      </c>
      <c r="C16" s="100" t="s">
        <v>344</v>
      </c>
      <c r="D16" s="101">
        <v>1</v>
      </c>
      <c r="E16" s="1"/>
    </row>
    <row r="17" spans="2:5" ht="13.5">
      <c r="B17" s="1" t="s">
        <v>343</v>
      </c>
      <c r="C17" s="100" t="s">
        <v>345</v>
      </c>
      <c r="D17" s="101" t="s">
        <v>409</v>
      </c>
      <c r="E17" s="1"/>
    </row>
    <row r="18" spans="2:5" ht="13.5">
      <c r="B18" s="1" t="s">
        <v>343</v>
      </c>
      <c r="C18" s="100" t="s">
        <v>346</v>
      </c>
      <c r="D18" s="101" t="s">
        <v>409</v>
      </c>
      <c r="E18" s="1"/>
    </row>
    <row r="19" spans="2:5" ht="13.5">
      <c r="B19" s="1" t="s">
        <v>333</v>
      </c>
      <c r="C19" s="100" t="s">
        <v>334</v>
      </c>
      <c r="D19" s="101">
        <v>0</v>
      </c>
      <c r="E19" s="1" t="s">
        <v>355</v>
      </c>
    </row>
    <row r="20" spans="2:5" ht="13.5">
      <c r="B20" s="1" t="s">
        <v>240</v>
      </c>
      <c r="C20" s="100" t="s">
        <v>87</v>
      </c>
      <c r="D20" s="101">
        <v>10</v>
      </c>
      <c r="E20" s="1"/>
    </row>
    <row r="21" spans="2:5" ht="13.5">
      <c r="B21" s="1" t="s">
        <v>240</v>
      </c>
      <c r="C21" s="100" t="s">
        <v>88</v>
      </c>
      <c r="D21" s="101">
        <v>10</v>
      </c>
      <c r="E21" s="1"/>
    </row>
    <row r="22" spans="2:5" ht="13.5">
      <c r="B22" s="1" t="s">
        <v>240</v>
      </c>
      <c r="C22" s="100" t="s">
        <v>89</v>
      </c>
      <c r="D22" s="101">
        <v>15</v>
      </c>
      <c r="E22" s="1"/>
    </row>
    <row r="23" spans="2:5" ht="13.5">
      <c r="B23" s="1" t="s">
        <v>369</v>
      </c>
      <c r="C23" s="100" t="s">
        <v>334</v>
      </c>
      <c r="D23" s="101">
        <v>0</v>
      </c>
      <c r="E23" s="1" t="s">
        <v>368</v>
      </c>
    </row>
    <row r="24" spans="2:5" ht="13.5">
      <c r="B24" s="1" t="s">
        <v>250</v>
      </c>
      <c r="C24" s="100" t="s">
        <v>67</v>
      </c>
      <c r="D24" s="101">
        <v>0</v>
      </c>
      <c r="E24" s="1" t="s">
        <v>188</v>
      </c>
    </row>
    <row r="25" spans="2:5" ht="13.5">
      <c r="B25" s="1" t="s">
        <v>247</v>
      </c>
      <c r="C25" s="100" t="s">
        <v>68</v>
      </c>
      <c r="D25" s="101">
        <v>0</v>
      </c>
      <c r="E25" s="1" t="s">
        <v>188</v>
      </c>
    </row>
    <row r="26" spans="2:5" ht="13.5">
      <c r="B26" s="1" t="s">
        <v>249</v>
      </c>
      <c r="C26" s="100" t="s">
        <v>212</v>
      </c>
      <c r="D26" s="101">
        <v>10</v>
      </c>
      <c r="E26" s="1"/>
    </row>
    <row r="27" spans="2:5" ht="13.5">
      <c r="B27" s="1" t="s">
        <v>249</v>
      </c>
      <c r="C27" s="100" t="s">
        <v>407</v>
      </c>
      <c r="D27" s="101">
        <v>2</v>
      </c>
      <c r="E27" s="1"/>
    </row>
    <row r="28" spans="2:5" ht="13.5">
      <c r="B28" s="1" t="s">
        <v>249</v>
      </c>
      <c r="C28" s="100" t="s">
        <v>408</v>
      </c>
      <c r="D28" s="101" t="s">
        <v>409</v>
      </c>
      <c r="E28" s="1"/>
    </row>
    <row r="29" spans="2:5" ht="13.5">
      <c r="B29" s="1" t="s">
        <v>243</v>
      </c>
      <c r="C29" s="100" t="s">
        <v>99</v>
      </c>
      <c r="D29" s="101">
        <v>15</v>
      </c>
      <c r="E29" s="1"/>
    </row>
    <row r="30" spans="2:5" ht="13.5">
      <c r="B30" s="1" t="s">
        <v>243</v>
      </c>
      <c r="C30" s="100" t="s">
        <v>100</v>
      </c>
      <c r="D30" s="101">
        <v>10</v>
      </c>
      <c r="E30" s="1"/>
    </row>
    <row r="31" spans="2:5" ht="13.5">
      <c r="B31" s="1" t="s">
        <v>243</v>
      </c>
      <c r="C31" s="100" t="s">
        <v>101</v>
      </c>
      <c r="D31" s="101" t="s">
        <v>409</v>
      </c>
      <c r="E31" s="1"/>
    </row>
    <row r="32" spans="2:5" ht="13.5">
      <c r="B32" s="1" t="s">
        <v>236</v>
      </c>
      <c r="C32" s="100" t="s">
        <v>61</v>
      </c>
      <c r="D32" s="101">
        <v>20</v>
      </c>
      <c r="E32" s="1"/>
    </row>
    <row r="33" spans="2:5" ht="13.5">
      <c r="B33" s="1" t="s">
        <v>236</v>
      </c>
      <c r="C33" s="100" t="s">
        <v>62</v>
      </c>
      <c r="D33" s="101">
        <v>15</v>
      </c>
      <c r="E33" s="1"/>
    </row>
    <row r="34" spans="2:5" ht="13.5">
      <c r="B34" s="1" t="s">
        <v>236</v>
      </c>
      <c r="C34" s="100" t="s">
        <v>63</v>
      </c>
      <c r="D34" s="101">
        <v>8</v>
      </c>
      <c r="E34" s="1"/>
    </row>
    <row r="35" spans="2:5" ht="13.5">
      <c r="B35" s="1" t="s">
        <v>238</v>
      </c>
      <c r="C35" s="100" t="s">
        <v>70</v>
      </c>
      <c r="D35" s="101" t="s">
        <v>409</v>
      </c>
      <c r="E35" s="1"/>
    </row>
    <row r="36" spans="2:5" ht="13.5">
      <c r="B36" s="1" t="s">
        <v>238</v>
      </c>
      <c r="C36" s="100" t="s">
        <v>71</v>
      </c>
      <c r="D36" s="101">
        <v>10</v>
      </c>
      <c r="E36" s="1"/>
    </row>
    <row r="37" spans="2:5" ht="13.5">
      <c r="B37" s="1" t="s">
        <v>238</v>
      </c>
      <c r="C37" s="100" t="s">
        <v>72</v>
      </c>
      <c r="D37" s="101" t="s">
        <v>409</v>
      </c>
      <c r="E37" s="1"/>
    </row>
    <row r="38" spans="2:5" ht="13.5">
      <c r="B38" s="1" t="s">
        <v>234</v>
      </c>
      <c r="C38" s="100" t="s">
        <v>52</v>
      </c>
      <c r="D38" s="101">
        <v>12</v>
      </c>
      <c r="E38" s="1"/>
    </row>
    <row r="39" spans="2:5" ht="13.5">
      <c r="B39" s="1" t="s">
        <v>234</v>
      </c>
      <c r="C39" s="100" t="s">
        <v>53</v>
      </c>
      <c r="D39" s="101">
        <v>10</v>
      </c>
      <c r="E39" s="1"/>
    </row>
    <row r="40" spans="2:5" ht="13.5">
      <c r="B40" s="1" t="s">
        <v>234</v>
      </c>
      <c r="C40" s="100" t="s">
        <v>54</v>
      </c>
      <c r="D40" s="101">
        <v>8</v>
      </c>
      <c r="E40" s="1"/>
    </row>
    <row r="41" spans="2:5" ht="13.5">
      <c r="B41" s="1" t="s">
        <v>246</v>
      </c>
      <c r="C41" s="100" t="s">
        <v>55</v>
      </c>
      <c r="D41" s="101">
        <v>10</v>
      </c>
      <c r="E41" s="1"/>
    </row>
    <row r="42" spans="2:5" ht="13.5">
      <c r="B42" s="1" t="s">
        <v>246</v>
      </c>
      <c r="C42" s="100" t="s">
        <v>56</v>
      </c>
      <c r="D42" s="101">
        <v>10</v>
      </c>
      <c r="E42" s="1"/>
    </row>
    <row r="43" spans="2:5" ht="13.5">
      <c r="B43" s="1" t="s">
        <v>322</v>
      </c>
      <c r="C43" s="100" t="s">
        <v>323</v>
      </c>
      <c r="D43" s="101">
        <v>10</v>
      </c>
      <c r="E43" s="1"/>
    </row>
    <row r="44" spans="2:5" ht="13.5">
      <c r="B44" s="1" t="s">
        <v>322</v>
      </c>
      <c r="C44" s="100" t="s">
        <v>324</v>
      </c>
      <c r="D44" s="101">
        <v>10</v>
      </c>
      <c r="E44" s="1"/>
    </row>
    <row r="45" spans="2:5" ht="13.5">
      <c r="B45" s="1" t="s">
        <v>322</v>
      </c>
      <c r="C45" s="100" t="s">
        <v>325</v>
      </c>
      <c r="D45" s="101" t="s">
        <v>409</v>
      </c>
      <c r="E45" s="1"/>
    </row>
    <row r="46" spans="2:5" ht="13.5">
      <c r="B46" s="1" t="s">
        <v>229</v>
      </c>
      <c r="C46" s="100" t="s">
        <v>32</v>
      </c>
      <c r="D46" s="101">
        <v>12</v>
      </c>
      <c r="E46" s="1"/>
    </row>
    <row r="47" spans="2:5" ht="13.5">
      <c r="B47" s="1" t="s">
        <v>229</v>
      </c>
      <c r="C47" s="100" t="s">
        <v>33</v>
      </c>
      <c r="D47" s="101">
        <v>10</v>
      </c>
      <c r="E47" s="1"/>
    </row>
    <row r="48" spans="2:5" ht="13.5">
      <c r="B48" s="1" t="s">
        <v>229</v>
      </c>
      <c r="C48" s="100" t="s">
        <v>34</v>
      </c>
      <c r="D48" s="101">
        <v>8</v>
      </c>
      <c r="E48" s="1"/>
    </row>
    <row r="49" spans="2:5" ht="13.5">
      <c r="B49" s="1" t="s">
        <v>227</v>
      </c>
      <c r="C49" s="100" t="s">
        <v>20</v>
      </c>
      <c r="D49" s="101">
        <v>10</v>
      </c>
      <c r="E49" s="1"/>
    </row>
    <row r="50" spans="2:5" ht="13.5">
      <c r="B50" s="1" t="s">
        <v>227</v>
      </c>
      <c r="C50" s="100" t="s">
        <v>21</v>
      </c>
      <c r="D50" s="101">
        <v>8</v>
      </c>
      <c r="E50" s="1"/>
    </row>
    <row r="51" spans="2:5" ht="13.5">
      <c r="B51" s="1" t="s">
        <v>227</v>
      </c>
      <c r="C51" s="100" t="s">
        <v>22</v>
      </c>
      <c r="D51" s="101">
        <v>1</v>
      </c>
      <c r="E51" s="1"/>
    </row>
    <row r="52" spans="2:5" ht="13.5">
      <c r="B52" s="1" t="s">
        <v>232</v>
      </c>
      <c r="C52" s="100" t="s">
        <v>46</v>
      </c>
      <c r="D52" s="101">
        <v>10</v>
      </c>
      <c r="E52" s="1"/>
    </row>
    <row r="53" spans="2:5" ht="13.5">
      <c r="B53" s="1" t="s">
        <v>232</v>
      </c>
      <c r="C53" s="100" t="s">
        <v>47</v>
      </c>
      <c r="D53" s="101">
        <v>7</v>
      </c>
      <c r="E53" s="1"/>
    </row>
    <row r="54" spans="2:5" ht="13.5">
      <c r="B54" s="1" t="s">
        <v>232</v>
      </c>
      <c r="C54" s="100" t="s">
        <v>48</v>
      </c>
      <c r="D54" s="233">
        <v>12</v>
      </c>
      <c r="E54" s="1"/>
    </row>
    <row r="55" spans="2:5" ht="13.5">
      <c r="B55" s="1" t="s">
        <v>239</v>
      </c>
      <c r="C55" s="100" t="s">
        <v>78</v>
      </c>
      <c r="D55" s="101">
        <v>7</v>
      </c>
      <c r="E55" s="1"/>
    </row>
    <row r="56" spans="2:5" ht="13.5">
      <c r="B56" s="1" t="s">
        <v>239</v>
      </c>
      <c r="C56" s="100" t="s">
        <v>79</v>
      </c>
      <c r="D56" s="101">
        <v>15</v>
      </c>
      <c r="E56" s="1"/>
    </row>
    <row r="57" spans="2:5" ht="13.5">
      <c r="B57" s="1" t="s">
        <v>239</v>
      </c>
      <c r="C57" s="100" t="s">
        <v>80</v>
      </c>
      <c r="D57" s="101" t="s">
        <v>409</v>
      </c>
      <c r="E57" s="1"/>
    </row>
    <row r="58" spans="2:5" ht="13.5">
      <c r="B58" s="1" t="s">
        <v>358</v>
      </c>
      <c r="C58" s="100" t="s">
        <v>359</v>
      </c>
      <c r="D58" s="101">
        <v>8</v>
      </c>
      <c r="E58" s="1"/>
    </row>
    <row r="59" spans="2:5" ht="13.5">
      <c r="B59" s="1" t="s">
        <v>358</v>
      </c>
      <c r="C59" s="100" t="s">
        <v>360</v>
      </c>
      <c r="D59" s="101" t="s">
        <v>409</v>
      </c>
      <c r="E59" s="1"/>
    </row>
    <row r="60" spans="2:5" ht="13.5">
      <c r="B60" s="1" t="s">
        <v>358</v>
      </c>
      <c r="C60" s="100" t="s">
        <v>361</v>
      </c>
      <c r="D60" s="101">
        <v>1</v>
      </c>
      <c r="E60" s="1"/>
    </row>
    <row r="61" spans="2:5" ht="13.5">
      <c r="B61" s="1" t="s">
        <v>241</v>
      </c>
      <c r="C61" s="100" t="s">
        <v>92</v>
      </c>
      <c r="D61" s="101" t="s">
        <v>409</v>
      </c>
      <c r="E61" s="1"/>
    </row>
    <row r="62" spans="2:5" ht="13.5">
      <c r="B62" s="1" t="s">
        <v>241</v>
      </c>
      <c r="C62" s="100" t="s">
        <v>93</v>
      </c>
      <c r="D62" s="101">
        <v>5</v>
      </c>
      <c r="E62" s="1"/>
    </row>
    <row r="63" spans="2:5" ht="13.5">
      <c r="B63" s="1" t="s">
        <v>241</v>
      </c>
      <c r="C63" s="100" t="s">
        <v>94</v>
      </c>
      <c r="D63" s="101">
        <v>8</v>
      </c>
      <c r="E63" s="1"/>
    </row>
    <row r="64" spans="2:5" ht="13.5">
      <c r="B64" s="1" t="s">
        <v>245</v>
      </c>
      <c r="C64" s="100" t="s">
        <v>132</v>
      </c>
      <c r="D64" s="101">
        <v>10</v>
      </c>
      <c r="E64" s="1"/>
    </row>
    <row r="65" spans="2:5" ht="13.5">
      <c r="B65" s="1" t="s">
        <v>245</v>
      </c>
      <c r="C65" s="100" t="s">
        <v>133</v>
      </c>
      <c r="D65" s="101">
        <v>12</v>
      </c>
      <c r="E65" s="1"/>
    </row>
    <row r="66" spans="2:5" ht="13.5">
      <c r="B66" s="1" t="s">
        <v>245</v>
      </c>
      <c r="C66" s="100" t="s">
        <v>134</v>
      </c>
      <c r="D66" s="101">
        <v>7</v>
      </c>
      <c r="E66" s="1"/>
    </row>
    <row r="67" spans="2:5" ht="13.5">
      <c r="B67" s="1" t="s">
        <v>251</v>
      </c>
      <c r="C67" s="100" t="s">
        <v>252</v>
      </c>
      <c r="D67" s="101" t="s">
        <v>409</v>
      </c>
      <c r="E67" s="1"/>
    </row>
    <row r="68" spans="2:5" ht="13.5">
      <c r="B68" s="1" t="s">
        <v>251</v>
      </c>
      <c r="C68" s="100" t="s">
        <v>253</v>
      </c>
      <c r="D68" s="101" t="s">
        <v>409</v>
      </c>
      <c r="E68" s="1"/>
    </row>
    <row r="69" spans="2:5" ht="13.5">
      <c r="B69" s="1" t="s">
        <v>251</v>
      </c>
      <c r="C69" s="100" t="s">
        <v>254</v>
      </c>
      <c r="D69" s="101">
        <v>7</v>
      </c>
      <c r="E69" s="1"/>
    </row>
    <row r="70" spans="2:5" ht="13.5">
      <c r="B70" s="1" t="s">
        <v>242</v>
      </c>
      <c r="C70" s="100" t="s">
        <v>95</v>
      </c>
      <c r="D70" s="101">
        <v>10</v>
      </c>
      <c r="E70" s="1"/>
    </row>
    <row r="71" spans="2:5" ht="13.5">
      <c r="B71" s="1" t="s">
        <v>242</v>
      </c>
      <c r="C71" s="100" t="s">
        <v>96</v>
      </c>
      <c r="D71" s="101">
        <v>7</v>
      </c>
      <c r="E71" s="1"/>
    </row>
    <row r="72" spans="2:5" ht="13.5">
      <c r="B72" s="1" t="s">
        <v>242</v>
      </c>
      <c r="C72" s="100" t="s">
        <v>97</v>
      </c>
      <c r="D72" s="101">
        <v>8</v>
      </c>
      <c r="E72" s="1"/>
    </row>
    <row r="73" spans="2:5" ht="13.5">
      <c r="B73" s="1" t="s">
        <v>347</v>
      </c>
      <c r="C73" s="100" t="s">
        <v>348</v>
      </c>
      <c r="D73" s="101">
        <v>10</v>
      </c>
      <c r="E73" s="1"/>
    </row>
    <row r="74" spans="2:5" ht="13.5">
      <c r="B74" s="1" t="s">
        <v>347</v>
      </c>
      <c r="C74" s="100" t="s">
        <v>349</v>
      </c>
      <c r="D74" s="101">
        <v>8</v>
      </c>
      <c r="E74" s="1"/>
    </row>
    <row r="75" spans="2:5" ht="13.5">
      <c r="B75" s="1" t="s">
        <v>347</v>
      </c>
      <c r="C75" s="100" t="s">
        <v>350</v>
      </c>
      <c r="D75" s="101">
        <v>12</v>
      </c>
      <c r="E75" s="1"/>
    </row>
    <row r="76" spans="2:5" ht="13.5">
      <c r="B76" s="1" t="s">
        <v>237</v>
      </c>
      <c r="C76" s="100" t="s">
        <v>64</v>
      </c>
      <c r="D76" s="101">
        <v>3</v>
      </c>
      <c r="E76" s="1"/>
    </row>
    <row r="77" spans="2:5" ht="13.5">
      <c r="B77" s="1" t="s">
        <v>237</v>
      </c>
      <c r="C77" s="100" t="s">
        <v>65</v>
      </c>
      <c r="D77" s="101">
        <v>10</v>
      </c>
      <c r="E77" s="1"/>
    </row>
    <row r="78" spans="2:5" ht="13.5">
      <c r="B78" s="1" t="s">
        <v>237</v>
      </c>
      <c r="C78" s="100" t="s">
        <v>66</v>
      </c>
      <c r="D78" s="101">
        <v>15</v>
      </c>
      <c r="E78" s="1"/>
    </row>
    <row r="79" spans="2:5" ht="13.5">
      <c r="B79" s="1" t="s">
        <v>233</v>
      </c>
      <c r="C79" s="100" t="s">
        <v>49</v>
      </c>
      <c r="D79" s="101">
        <v>10</v>
      </c>
      <c r="E79" s="1"/>
    </row>
    <row r="80" spans="2:5" ht="13.5">
      <c r="B80" s="1" t="s">
        <v>233</v>
      </c>
      <c r="C80" s="100" t="s">
        <v>50</v>
      </c>
      <c r="D80" s="101">
        <v>15</v>
      </c>
      <c r="E80" s="1"/>
    </row>
    <row r="81" spans="2:5" ht="13.5">
      <c r="B81" s="1" t="s">
        <v>233</v>
      </c>
      <c r="C81" s="100" t="s">
        <v>51</v>
      </c>
      <c r="D81" s="101">
        <v>1</v>
      </c>
      <c r="E81" s="1"/>
    </row>
    <row r="82" spans="2:5" ht="13.5">
      <c r="B82" s="1" t="s">
        <v>235</v>
      </c>
      <c r="C82" s="100" t="s">
        <v>58</v>
      </c>
      <c r="D82" s="101">
        <v>10</v>
      </c>
      <c r="E82" s="1"/>
    </row>
    <row r="83" spans="2:5" ht="13.5">
      <c r="B83" s="1" t="s">
        <v>235</v>
      </c>
      <c r="C83" s="100" t="s">
        <v>59</v>
      </c>
      <c r="D83" s="101">
        <v>8</v>
      </c>
      <c r="E83" s="1"/>
    </row>
    <row r="84" spans="2:5" ht="13.5">
      <c r="B84" s="1" t="s">
        <v>235</v>
      </c>
      <c r="C84" s="100" t="s">
        <v>60</v>
      </c>
      <c r="D84" s="101">
        <v>6</v>
      </c>
      <c r="E84" s="1"/>
    </row>
    <row r="85" spans="2:5" ht="13.5">
      <c r="B85" s="1" t="s">
        <v>244</v>
      </c>
      <c r="C85" s="100" t="s">
        <v>121</v>
      </c>
      <c r="D85" s="101">
        <v>10</v>
      </c>
      <c r="E85" s="1"/>
    </row>
    <row r="86" spans="2:5" ht="13.5">
      <c r="B86" s="1" t="s">
        <v>244</v>
      </c>
      <c r="C86" s="100" t="s">
        <v>122</v>
      </c>
      <c r="D86" s="101">
        <v>12</v>
      </c>
      <c r="E86" s="1"/>
    </row>
    <row r="87" spans="2:5" ht="13.5">
      <c r="B87" s="1" t="s">
        <v>244</v>
      </c>
      <c r="C87" s="100" t="s">
        <v>123</v>
      </c>
      <c r="D87" s="101">
        <v>8</v>
      </c>
      <c r="E87" s="1"/>
    </row>
  </sheetData>
  <sheetProtection/>
  <autoFilter ref="B1:E1">
    <sortState ref="B2:E87">
      <sortCondition sortBy="value" ref="C2:C87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6"/>
  <sheetViews>
    <sheetView zoomScalePageLayoutView="0" workbookViewId="0" topLeftCell="C25">
      <selection activeCell="E44" sqref="E44"/>
    </sheetView>
  </sheetViews>
  <sheetFormatPr defaultColWidth="9.00390625" defaultRowHeight="13.5"/>
  <cols>
    <col min="4" max="4" width="11.375" style="0" customWidth="1"/>
    <col min="5" max="5" width="29.25390625" style="0" bestFit="1" customWidth="1"/>
    <col min="6" max="6" width="11.25390625" style="0" customWidth="1"/>
    <col min="7" max="7" width="10.50390625" style="0" customWidth="1"/>
    <col min="8" max="8" width="23.875" style="0" customWidth="1"/>
    <col min="9" max="9" width="21.875" style="0" customWidth="1"/>
    <col min="14" max="14" width="9.125" style="0" bestFit="1" customWidth="1"/>
    <col min="16" max="16" width="35.125" style="0" bestFit="1" customWidth="1"/>
  </cols>
  <sheetData>
    <row r="1" spans="2:13" ht="13.5">
      <c r="B1" t="s">
        <v>808</v>
      </c>
      <c r="G1" t="s">
        <v>826</v>
      </c>
      <c r="M1" t="s">
        <v>843</v>
      </c>
    </row>
    <row r="2" spans="3:17" ht="13.5">
      <c r="C2" t="s">
        <v>848</v>
      </c>
      <c r="N2" t="s">
        <v>848</v>
      </c>
      <c r="Q2" t="s">
        <v>558</v>
      </c>
    </row>
    <row r="3" spans="3:17" ht="13.5">
      <c r="C3" t="s">
        <v>842</v>
      </c>
      <c r="D3">
        <v>1150</v>
      </c>
      <c r="E3" t="s">
        <v>809</v>
      </c>
      <c r="F3" t="s">
        <v>558</v>
      </c>
      <c r="N3" t="s">
        <v>842</v>
      </c>
      <c r="O3">
        <v>1130</v>
      </c>
      <c r="P3" t="s">
        <v>827</v>
      </c>
      <c r="Q3" t="s">
        <v>558</v>
      </c>
    </row>
    <row r="4" spans="3:17" ht="13.5">
      <c r="C4" t="s">
        <v>842</v>
      </c>
      <c r="D4">
        <v>580</v>
      </c>
      <c r="E4" t="s">
        <v>810</v>
      </c>
      <c r="F4" t="s">
        <v>558</v>
      </c>
      <c r="N4" t="s">
        <v>842</v>
      </c>
      <c r="O4">
        <v>735</v>
      </c>
      <c r="P4" t="s">
        <v>828</v>
      </c>
      <c r="Q4" t="s">
        <v>558</v>
      </c>
    </row>
    <row r="5" spans="3:17" ht="13.5">
      <c r="C5" t="s">
        <v>842</v>
      </c>
      <c r="D5">
        <v>460</v>
      </c>
      <c r="E5" t="s">
        <v>811</v>
      </c>
      <c r="F5" t="s">
        <v>558</v>
      </c>
      <c r="N5" t="s">
        <v>842</v>
      </c>
      <c r="O5">
        <v>727</v>
      </c>
      <c r="P5" t="s">
        <v>829</v>
      </c>
      <c r="Q5" t="s">
        <v>558</v>
      </c>
    </row>
    <row r="6" spans="3:17" ht="13.5">
      <c r="C6" t="s">
        <v>842</v>
      </c>
      <c r="D6">
        <v>460</v>
      </c>
      <c r="E6" t="s">
        <v>812</v>
      </c>
      <c r="F6" t="s">
        <v>558</v>
      </c>
      <c r="N6" t="s">
        <v>842</v>
      </c>
      <c r="O6">
        <v>727</v>
      </c>
      <c r="P6" t="s">
        <v>830</v>
      </c>
      <c r="Q6" t="s">
        <v>558</v>
      </c>
    </row>
    <row r="7" spans="3:17" ht="13.5">
      <c r="C7" t="s">
        <v>842</v>
      </c>
      <c r="D7">
        <v>1050</v>
      </c>
      <c r="E7" t="s">
        <v>813</v>
      </c>
      <c r="F7" t="s">
        <v>558</v>
      </c>
      <c r="N7" t="s">
        <v>842</v>
      </c>
      <c r="O7">
        <v>1050</v>
      </c>
      <c r="P7" t="s">
        <v>831</v>
      </c>
      <c r="Q7" t="s">
        <v>558</v>
      </c>
    </row>
    <row r="8" spans="3:17" ht="13.5">
      <c r="C8" t="s">
        <v>849</v>
      </c>
      <c r="F8" t="s">
        <v>558</v>
      </c>
      <c r="H8" t="s">
        <v>849</v>
      </c>
      <c r="L8" t="s">
        <v>558</v>
      </c>
      <c r="Q8" t="s">
        <v>558</v>
      </c>
    </row>
    <row r="9" spans="3:17" ht="13.5">
      <c r="C9" t="s">
        <v>842</v>
      </c>
      <c r="D9">
        <v>1150</v>
      </c>
      <c r="E9" t="s">
        <v>814</v>
      </c>
      <c r="F9" t="s">
        <v>558</v>
      </c>
      <c r="H9" t="s">
        <v>620</v>
      </c>
      <c r="I9">
        <v>1150</v>
      </c>
      <c r="J9" t="s">
        <v>844</v>
      </c>
      <c r="L9" t="s">
        <v>558</v>
      </c>
      <c r="N9" t="s">
        <v>850</v>
      </c>
      <c r="Q9" t="s">
        <v>558</v>
      </c>
    </row>
    <row r="10" spans="3:17" ht="13.5">
      <c r="C10" t="s">
        <v>842</v>
      </c>
      <c r="D10">
        <v>625</v>
      </c>
      <c r="E10" t="s">
        <v>815</v>
      </c>
      <c r="F10" t="s">
        <v>558</v>
      </c>
      <c r="H10" t="s">
        <v>842</v>
      </c>
      <c r="I10">
        <v>625</v>
      </c>
      <c r="J10" t="s">
        <v>815</v>
      </c>
      <c r="L10" t="s">
        <v>558</v>
      </c>
      <c r="N10" t="s">
        <v>842</v>
      </c>
      <c r="O10">
        <v>1150</v>
      </c>
      <c r="P10" t="s">
        <v>832</v>
      </c>
      <c r="Q10" t="s">
        <v>558</v>
      </c>
    </row>
    <row r="11" spans="3:17" ht="13.5">
      <c r="C11" t="s">
        <v>842</v>
      </c>
      <c r="D11">
        <v>620</v>
      </c>
      <c r="E11" t="s">
        <v>816</v>
      </c>
      <c r="F11" t="s">
        <v>558</v>
      </c>
      <c r="H11" t="s">
        <v>842</v>
      </c>
      <c r="I11">
        <v>620</v>
      </c>
      <c r="J11" t="s">
        <v>816</v>
      </c>
      <c r="L11" t="s">
        <v>558</v>
      </c>
      <c r="N11" t="s">
        <v>842</v>
      </c>
      <c r="O11">
        <v>735</v>
      </c>
      <c r="P11" t="s">
        <v>833</v>
      </c>
      <c r="Q11" t="s">
        <v>558</v>
      </c>
    </row>
    <row r="12" spans="3:17" ht="13.5">
      <c r="C12" t="s">
        <v>842</v>
      </c>
      <c r="D12">
        <v>470</v>
      </c>
      <c r="E12" t="s">
        <v>817</v>
      </c>
      <c r="F12" t="s">
        <v>558</v>
      </c>
      <c r="H12" t="s">
        <v>842</v>
      </c>
      <c r="I12">
        <v>1050</v>
      </c>
      <c r="J12" t="s">
        <v>845</v>
      </c>
      <c r="L12" t="s">
        <v>558</v>
      </c>
      <c r="N12" t="s">
        <v>842</v>
      </c>
      <c r="O12">
        <v>727</v>
      </c>
      <c r="P12" t="s">
        <v>834</v>
      </c>
      <c r="Q12" t="s">
        <v>558</v>
      </c>
    </row>
    <row r="13" spans="3:17" ht="13.5">
      <c r="C13" t="s">
        <v>850</v>
      </c>
      <c r="F13" t="s">
        <v>558</v>
      </c>
      <c r="N13" t="s">
        <v>842</v>
      </c>
      <c r="O13">
        <v>727</v>
      </c>
      <c r="P13" t="s">
        <v>835</v>
      </c>
      <c r="Q13" t="s">
        <v>558</v>
      </c>
    </row>
    <row r="14" spans="3:17" ht="13.5">
      <c r="C14" t="s">
        <v>842</v>
      </c>
      <c r="D14">
        <v>1140</v>
      </c>
      <c r="E14" t="s">
        <v>818</v>
      </c>
      <c r="F14" t="s">
        <v>558</v>
      </c>
      <c r="N14" t="s">
        <v>842</v>
      </c>
      <c r="O14">
        <v>1050</v>
      </c>
      <c r="P14" t="s">
        <v>836</v>
      </c>
      <c r="Q14" t="s">
        <v>558</v>
      </c>
    </row>
    <row r="15" spans="3:6" ht="13.5">
      <c r="C15" t="s">
        <v>842</v>
      </c>
      <c r="D15">
        <v>750</v>
      </c>
      <c r="E15" t="s">
        <v>819</v>
      </c>
      <c r="F15" t="s">
        <v>558</v>
      </c>
    </row>
    <row r="16" spans="3:6" ht="13.5">
      <c r="C16" t="s">
        <v>842</v>
      </c>
      <c r="D16">
        <v>750</v>
      </c>
      <c r="E16" t="s">
        <v>820</v>
      </c>
      <c r="F16" t="s">
        <v>558</v>
      </c>
    </row>
    <row r="17" spans="3:6" ht="13.5">
      <c r="C17" t="s">
        <v>842</v>
      </c>
      <c r="D17">
        <v>460</v>
      </c>
      <c r="E17" t="s">
        <v>821</v>
      </c>
      <c r="F17" t="s">
        <v>558</v>
      </c>
    </row>
    <row r="18" spans="3:12" ht="13.5">
      <c r="C18" t="s">
        <v>851</v>
      </c>
      <c r="F18" t="s">
        <v>558</v>
      </c>
      <c r="H18" t="s">
        <v>851</v>
      </c>
      <c r="L18" t="s">
        <v>558</v>
      </c>
    </row>
    <row r="19" spans="3:12" ht="13.5">
      <c r="C19" t="s">
        <v>842</v>
      </c>
      <c r="D19">
        <v>1150</v>
      </c>
      <c r="E19" t="s">
        <v>822</v>
      </c>
      <c r="F19" t="s">
        <v>558</v>
      </c>
      <c r="H19" t="s">
        <v>842</v>
      </c>
      <c r="I19">
        <v>1150</v>
      </c>
      <c r="J19" t="s">
        <v>853</v>
      </c>
      <c r="L19" t="s">
        <v>558</v>
      </c>
    </row>
    <row r="20" spans="3:12" ht="13.5">
      <c r="C20" t="s">
        <v>842</v>
      </c>
      <c r="D20">
        <v>560</v>
      </c>
      <c r="E20" t="s">
        <v>823</v>
      </c>
      <c r="F20" t="s">
        <v>558</v>
      </c>
      <c r="H20" t="s">
        <v>842</v>
      </c>
      <c r="I20">
        <v>560</v>
      </c>
      <c r="J20" t="s">
        <v>823</v>
      </c>
      <c r="L20" t="s">
        <v>558</v>
      </c>
    </row>
    <row r="21" spans="3:12" ht="13.5">
      <c r="C21" t="s">
        <v>842</v>
      </c>
      <c r="D21">
        <v>525</v>
      </c>
      <c r="E21" t="s">
        <v>824</v>
      </c>
      <c r="F21" t="s">
        <v>558</v>
      </c>
      <c r="H21" t="s">
        <v>842</v>
      </c>
      <c r="I21">
        <v>525</v>
      </c>
      <c r="J21" t="s">
        <v>824</v>
      </c>
      <c r="L21" t="s">
        <v>558</v>
      </c>
    </row>
    <row r="22" spans="3:12" ht="13.5">
      <c r="C22" t="s">
        <v>842</v>
      </c>
      <c r="D22">
        <v>750</v>
      </c>
      <c r="E22" t="s">
        <v>825</v>
      </c>
      <c r="F22" t="s">
        <v>558</v>
      </c>
      <c r="H22" t="s">
        <v>842</v>
      </c>
      <c r="I22">
        <v>1050</v>
      </c>
      <c r="J22" t="s">
        <v>854</v>
      </c>
      <c r="L22" t="s">
        <v>558</v>
      </c>
    </row>
    <row r="23" spans="3:12" ht="13.5">
      <c r="C23" t="s">
        <v>852</v>
      </c>
      <c r="F23" t="s">
        <v>558</v>
      </c>
      <c r="H23" t="s">
        <v>852</v>
      </c>
      <c r="L23" t="s">
        <v>558</v>
      </c>
    </row>
    <row r="24" spans="3:10" ht="13.5">
      <c r="C24" t="s">
        <v>842</v>
      </c>
      <c r="D24">
        <v>1140</v>
      </c>
      <c r="E24" t="s">
        <v>837</v>
      </c>
      <c r="F24" t="s">
        <v>558</v>
      </c>
      <c r="H24" t="s">
        <v>842</v>
      </c>
      <c r="I24">
        <v>1150</v>
      </c>
      <c r="J24" t="s">
        <v>846</v>
      </c>
    </row>
    <row r="25" spans="3:10" ht="13.5">
      <c r="C25" t="s">
        <v>842</v>
      </c>
      <c r="D25">
        <v>600</v>
      </c>
      <c r="E25" t="s">
        <v>838</v>
      </c>
      <c r="F25" t="s">
        <v>558</v>
      </c>
      <c r="H25" t="s">
        <v>842</v>
      </c>
      <c r="I25">
        <v>600</v>
      </c>
      <c r="J25" t="s">
        <v>838</v>
      </c>
    </row>
    <row r="26" spans="3:12" ht="13.5">
      <c r="C26" t="s">
        <v>842</v>
      </c>
      <c r="D26">
        <v>680</v>
      </c>
      <c r="E26" t="s">
        <v>839</v>
      </c>
      <c r="F26" t="s">
        <v>558</v>
      </c>
      <c r="H26" t="s">
        <v>842</v>
      </c>
      <c r="I26">
        <v>680</v>
      </c>
      <c r="J26" t="s">
        <v>839</v>
      </c>
      <c r="L26" t="s">
        <v>558</v>
      </c>
    </row>
    <row r="27" spans="3:12" ht="13.5">
      <c r="C27" t="s">
        <v>842</v>
      </c>
      <c r="D27">
        <v>650</v>
      </c>
      <c r="E27" t="s">
        <v>840</v>
      </c>
      <c r="F27" t="s">
        <v>558</v>
      </c>
      <c r="H27" t="s">
        <v>842</v>
      </c>
      <c r="I27">
        <v>650</v>
      </c>
      <c r="J27" t="s">
        <v>840</v>
      </c>
      <c r="L27" t="s">
        <v>558</v>
      </c>
    </row>
    <row r="28" spans="3:12" ht="13.5">
      <c r="C28" t="s">
        <v>842</v>
      </c>
      <c r="D28">
        <v>460</v>
      </c>
      <c r="E28" t="s">
        <v>841</v>
      </c>
      <c r="F28" t="s">
        <v>558</v>
      </c>
      <c r="H28" t="s">
        <v>842</v>
      </c>
      <c r="I28">
        <v>460</v>
      </c>
      <c r="J28" t="s">
        <v>847</v>
      </c>
      <c r="L28" t="s">
        <v>558</v>
      </c>
    </row>
    <row r="30" ht="13.5">
      <c r="H30" t="s">
        <v>855</v>
      </c>
    </row>
    <row r="31" spans="8:10" ht="13.5">
      <c r="H31" t="s">
        <v>842</v>
      </c>
      <c r="I31">
        <v>1150</v>
      </c>
      <c r="J31" t="s">
        <v>856</v>
      </c>
    </row>
    <row r="32" spans="4:10" ht="13.5">
      <c r="D32">
        <v>76322</v>
      </c>
      <c r="H32" t="s">
        <v>842</v>
      </c>
      <c r="I32">
        <v>740</v>
      </c>
      <c r="J32" t="s">
        <v>857</v>
      </c>
    </row>
    <row r="33" spans="8:10" ht="13.5">
      <c r="H33" t="s">
        <v>842</v>
      </c>
      <c r="I33">
        <v>732</v>
      </c>
      <c r="J33" t="s">
        <v>858</v>
      </c>
    </row>
    <row r="34" spans="8:10" ht="13.5">
      <c r="H34" t="s">
        <v>842</v>
      </c>
      <c r="I34">
        <v>732</v>
      </c>
      <c r="J34" t="s">
        <v>859</v>
      </c>
    </row>
    <row r="35" spans="8:10" ht="13.5">
      <c r="H35" t="s">
        <v>842</v>
      </c>
      <c r="I35">
        <v>1050</v>
      </c>
      <c r="J35" t="s">
        <v>860</v>
      </c>
    </row>
    <row r="37" ht="13.5">
      <c r="E37" t="s">
        <v>1318</v>
      </c>
    </row>
    <row r="38" spans="5:9" ht="13.5">
      <c r="E38" s="1" t="s">
        <v>1324</v>
      </c>
      <c r="F38" s="1" t="s">
        <v>1319</v>
      </c>
      <c r="G38" s="1" t="s">
        <v>1340</v>
      </c>
      <c r="H38" s="1" t="s">
        <v>1341</v>
      </c>
      <c r="I38" s="232" t="s">
        <v>1371</v>
      </c>
    </row>
    <row r="39" spans="5:9" ht="13.5">
      <c r="E39" s="1" t="s">
        <v>1320</v>
      </c>
      <c r="F39" s="1" t="s">
        <v>1332</v>
      </c>
      <c r="G39" s="1" t="s">
        <v>1336</v>
      </c>
      <c r="H39" s="1" t="s">
        <v>1342</v>
      </c>
      <c r="I39" s="232" t="s">
        <v>1371</v>
      </c>
    </row>
    <row r="40" spans="5:9" ht="13.5">
      <c r="E40" s="1" t="s">
        <v>1321</v>
      </c>
      <c r="F40" s="1" t="s">
        <v>1333</v>
      </c>
      <c r="G40" s="1" t="s">
        <v>1337</v>
      </c>
      <c r="H40" s="1" t="s">
        <v>1342</v>
      </c>
      <c r="I40" s="232" t="s">
        <v>1371</v>
      </c>
    </row>
    <row r="41" spans="5:9" ht="13.5">
      <c r="E41" s="1" t="s">
        <v>1322</v>
      </c>
      <c r="F41" s="1" t="s">
        <v>1334</v>
      </c>
      <c r="G41" s="1" t="s">
        <v>1338</v>
      </c>
      <c r="H41" s="1" t="s">
        <v>1342</v>
      </c>
      <c r="I41" s="232" t="s">
        <v>1371</v>
      </c>
    </row>
    <row r="42" spans="5:9" ht="13.5">
      <c r="E42" s="1" t="s">
        <v>1323</v>
      </c>
      <c r="F42" s="1" t="s">
        <v>1335</v>
      </c>
      <c r="G42" s="1" t="s">
        <v>1339</v>
      </c>
      <c r="H42" s="1" t="s">
        <v>1342</v>
      </c>
      <c r="I42" s="232" t="s">
        <v>1371</v>
      </c>
    </row>
    <row r="44" spans="5:10" ht="13.5">
      <c r="E44" s="1" t="s">
        <v>1351</v>
      </c>
      <c r="F44" s="1" t="s">
        <v>1329</v>
      </c>
      <c r="G44" s="1" t="s">
        <v>1319</v>
      </c>
      <c r="H44" s="1" t="s">
        <v>1330</v>
      </c>
      <c r="I44" s="1" t="s">
        <v>1331</v>
      </c>
      <c r="J44" s="232" t="s">
        <v>1371</v>
      </c>
    </row>
    <row r="45" spans="5:10" ht="13.5">
      <c r="E45" s="1" t="s">
        <v>1358</v>
      </c>
      <c r="F45" s="1" t="s">
        <v>1325</v>
      </c>
      <c r="G45" s="1" t="s">
        <v>1344</v>
      </c>
      <c r="H45" s="1" t="s">
        <v>1346</v>
      </c>
      <c r="I45" s="103" t="s">
        <v>1342</v>
      </c>
      <c r="J45" s="232" t="s">
        <v>1371</v>
      </c>
    </row>
    <row r="46" spans="5:10" ht="13.5">
      <c r="E46" s="1" t="s">
        <v>1357</v>
      </c>
      <c r="F46" s="1" t="s">
        <v>1343</v>
      </c>
      <c r="G46" s="1" t="s">
        <v>1345</v>
      </c>
      <c r="H46" s="1" t="s">
        <v>1346</v>
      </c>
      <c r="I46" s="103" t="s">
        <v>1342</v>
      </c>
      <c r="J46" s="232" t="s">
        <v>1371</v>
      </c>
    </row>
    <row r="47" spans="5:10" ht="13.5">
      <c r="E47" s="1" t="s">
        <v>1356</v>
      </c>
      <c r="F47" s="1" t="s">
        <v>1352</v>
      </c>
      <c r="G47" s="1" t="s">
        <v>1362</v>
      </c>
      <c r="H47" s="1" t="s">
        <v>1346</v>
      </c>
      <c r="I47" s="103" t="s">
        <v>1342</v>
      </c>
      <c r="J47" s="232" t="s">
        <v>1371</v>
      </c>
    </row>
    <row r="48" spans="5:10" ht="13.5">
      <c r="E48" s="1" t="s">
        <v>1355</v>
      </c>
      <c r="F48" s="1" t="s">
        <v>1353</v>
      </c>
      <c r="G48" s="1" t="s">
        <v>1363</v>
      </c>
      <c r="H48" s="1" t="s">
        <v>1365</v>
      </c>
      <c r="I48" s="103" t="s">
        <v>1369</v>
      </c>
      <c r="J48" s="232" t="s">
        <v>1371</v>
      </c>
    </row>
    <row r="49" spans="5:10" ht="13.5">
      <c r="E49" s="1" t="s">
        <v>1354</v>
      </c>
      <c r="F49" s="1" t="s">
        <v>1361</v>
      </c>
      <c r="G49" s="1" t="s">
        <v>1364</v>
      </c>
      <c r="H49" s="1" t="s">
        <v>1366</v>
      </c>
      <c r="I49" s="103" t="s">
        <v>1370</v>
      </c>
      <c r="J49" s="232" t="s">
        <v>1371</v>
      </c>
    </row>
    <row r="51" spans="5:10" ht="13.5">
      <c r="E51" s="1" t="s">
        <v>1350</v>
      </c>
      <c r="F51" s="1" t="s">
        <v>1329</v>
      </c>
      <c r="G51" s="1" t="s">
        <v>1319</v>
      </c>
      <c r="H51" s="1" t="s">
        <v>1330</v>
      </c>
      <c r="I51" s="1" t="s">
        <v>1331</v>
      </c>
      <c r="J51" s="232" t="s">
        <v>1371</v>
      </c>
    </row>
    <row r="52" spans="5:10" ht="13.5">
      <c r="E52" s="1" t="s">
        <v>1358</v>
      </c>
      <c r="F52" s="1" t="s">
        <v>1325</v>
      </c>
      <c r="G52" s="1" t="s">
        <v>1344</v>
      </c>
      <c r="H52" s="1" t="s">
        <v>1346</v>
      </c>
      <c r="I52" s="103" t="s">
        <v>1367</v>
      </c>
      <c r="J52" s="232" t="s">
        <v>1371</v>
      </c>
    </row>
    <row r="53" spans="5:10" ht="13.5">
      <c r="E53" s="1" t="s">
        <v>1357</v>
      </c>
      <c r="F53" s="1" t="s">
        <v>1343</v>
      </c>
      <c r="G53" s="1" t="s">
        <v>1345</v>
      </c>
      <c r="H53" s="1" t="s">
        <v>1346</v>
      </c>
      <c r="I53" s="103" t="s">
        <v>1367</v>
      </c>
      <c r="J53" s="232" t="s">
        <v>1371</v>
      </c>
    </row>
    <row r="54" spans="5:10" ht="13.5">
      <c r="E54" s="1" t="s">
        <v>1356</v>
      </c>
      <c r="F54" s="1" t="s">
        <v>1326</v>
      </c>
      <c r="G54" s="1" t="s">
        <v>1332</v>
      </c>
      <c r="H54" s="1" t="s">
        <v>1346</v>
      </c>
      <c r="I54" s="103" t="s">
        <v>1367</v>
      </c>
      <c r="J54" s="232" t="s">
        <v>1371</v>
      </c>
    </row>
    <row r="55" spans="5:10" ht="13.5">
      <c r="E55" s="1" t="s">
        <v>1359</v>
      </c>
      <c r="F55" s="1" t="s">
        <v>1327</v>
      </c>
      <c r="G55" s="1" t="s">
        <v>1333</v>
      </c>
      <c r="H55" s="1" t="s">
        <v>1347</v>
      </c>
      <c r="I55" s="103" t="s">
        <v>1368</v>
      </c>
      <c r="J55" s="232" t="s">
        <v>1371</v>
      </c>
    </row>
    <row r="56" spans="5:10" ht="13.5">
      <c r="E56" s="1" t="s">
        <v>1360</v>
      </c>
      <c r="F56" s="1" t="s">
        <v>1328</v>
      </c>
      <c r="G56" s="1" t="s">
        <v>1334</v>
      </c>
      <c r="H56" s="1" t="s">
        <v>1348</v>
      </c>
      <c r="I56" s="231" t="s">
        <v>1349</v>
      </c>
      <c r="J56" s="232" t="s">
        <v>1371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74"/>
  <sheetViews>
    <sheetView zoomScalePageLayoutView="0" workbookViewId="0" topLeftCell="A13">
      <selection activeCell="B49" sqref="B49"/>
    </sheetView>
  </sheetViews>
  <sheetFormatPr defaultColWidth="9.00390625" defaultRowHeight="13.5"/>
  <cols>
    <col min="2" max="2" width="12.50390625" style="0" bestFit="1" customWidth="1"/>
    <col min="3" max="3" width="11.00390625" style="0" bestFit="1" customWidth="1"/>
    <col min="4" max="4" width="17.625" style="0" customWidth="1"/>
    <col min="5" max="5" width="20.125" style="0" bestFit="1" customWidth="1"/>
    <col min="6" max="6" width="13.00390625" style="0" bestFit="1" customWidth="1"/>
    <col min="7" max="7" width="12.125" style="0" bestFit="1" customWidth="1"/>
    <col min="8" max="8" width="12.125" style="36" customWidth="1"/>
    <col min="9" max="9" width="21.00390625" style="0" customWidth="1"/>
  </cols>
  <sheetData>
    <row r="2" ht="13.5">
      <c r="E2" s="110" t="s">
        <v>593</v>
      </c>
    </row>
    <row r="3" spans="2:10" ht="13.5">
      <c r="B3" s="12" t="s">
        <v>549</v>
      </c>
      <c r="C3" s="12" t="s">
        <v>559</v>
      </c>
      <c r="D3" s="12" t="s">
        <v>592</v>
      </c>
      <c r="E3" s="12" t="s">
        <v>560</v>
      </c>
      <c r="F3" s="12" t="s">
        <v>0</v>
      </c>
      <c r="G3" s="12" t="s">
        <v>261</v>
      </c>
      <c r="H3" s="54" t="s">
        <v>532</v>
      </c>
      <c r="I3" s="12" t="s">
        <v>9</v>
      </c>
      <c r="J3" s="12" t="s">
        <v>558</v>
      </c>
    </row>
    <row r="4" spans="2:10" ht="13.5">
      <c r="B4" s="17">
        <v>1</v>
      </c>
      <c r="C4" s="17" t="s">
        <v>561</v>
      </c>
      <c r="D4" s="17" t="s">
        <v>570</v>
      </c>
      <c r="E4" s="40" t="s">
        <v>579</v>
      </c>
      <c r="F4" s="17" t="s">
        <v>74</v>
      </c>
      <c r="G4" s="17" t="s">
        <v>585</v>
      </c>
      <c r="H4" s="17" t="s">
        <v>543</v>
      </c>
      <c r="I4" s="1" t="s">
        <v>115</v>
      </c>
      <c r="J4" s="3" t="s">
        <v>558</v>
      </c>
    </row>
    <row r="5" spans="2:10" ht="13.5">
      <c r="B5" s="17">
        <v>2</v>
      </c>
      <c r="C5" s="17" t="s">
        <v>562</v>
      </c>
      <c r="D5" s="17" t="s">
        <v>571</v>
      </c>
      <c r="E5" s="17" t="s">
        <v>580</v>
      </c>
      <c r="F5" s="17" t="s">
        <v>76</v>
      </c>
      <c r="G5" s="17" t="s">
        <v>586</v>
      </c>
      <c r="H5" s="17" t="s">
        <v>543</v>
      </c>
      <c r="I5" s="1"/>
      <c r="J5" s="3" t="s">
        <v>558</v>
      </c>
    </row>
    <row r="6" spans="2:10" ht="13.5">
      <c r="B6" s="17">
        <v>3</v>
      </c>
      <c r="C6" s="17" t="s">
        <v>563</v>
      </c>
      <c r="D6" s="17" t="s">
        <v>572</v>
      </c>
      <c r="E6" s="17" t="s">
        <v>581</v>
      </c>
      <c r="F6" s="17" t="s">
        <v>77</v>
      </c>
      <c r="G6" s="17" t="s">
        <v>587</v>
      </c>
      <c r="H6" s="17" t="s">
        <v>543</v>
      </c>
      <c r="I6" s="1"/>
      <c r="J6" s="3" t="s">
        <v>558</v>
      </c>
    </row>
    <row r="7" spans="2:10" ht="13.5">
      <c r="B7" s="17">
        <v>4</v>
      </c>
      <c r="C7" s="17" t="s">
        <v>564</v>
      </c>
      <c r="D7" s="17" t="s">
        <v>573</v>
      </c>
      <c r="E7" s="17" t="s">
        <v>581</v>
      </c>
      <c r="F7" s="17" t="s">
        <v>81</v>
      </c>
      <c r="G7" s="17" t="s">
        <v>587</v>
      </c>
      <c r="H7" s="17" t="s">
        <v>543</v>
      </c>
      <c r="I7" s="1"/>
      <c r="J7" s="3" t="s">
        <v>558</v>
      </c>
    </row>
    <row r="8" spans="2:10" ht="13.5">
      <c r="B8" s="17">
        <v>5</v>
      </c>
      <c r="C8" s="17" t="s">
        <v>565</v>
      </c>
      <c r="D8" s="17" t="s">
        <v>574</v>
      </c>
      <c r="E8" s="17" t="s">
        <v>582</v>
      </c>
      <c r="F8" s="17" t="s">
        <v>82</v>
      </c>
      <c r="G8" s="17" t="s">
        <v>588</v>
      </c>
      <c r="H8" s="17" t="s">
        <v>544</v>
      </c>
      <c r="I8" s="17" t="s">
        <v>727</v>
      </c>
      <c r="J8" s="3" t="s">
        <v>558</v>
      </c>
    </row>
    <row r="9" spans="2:10" ht="13.5">
      <c r="B9" s="17">
        <v>6</v>
      </c>
      <c r="C9" s="17" t="s">
        <v>566</v>
      </c>
      <c r="D9" s="17" t="s">
        <v>575</v>
      </c>
      <c r="E9" s="17" t="s">
        <v>582</v>
      </c>
      <c r="F9" s="17" t="s">
        <v>83</v>
      </c>
      <c r="G9" s="17" t="s">
        <v>588</v>
      </c>
      <c r="H9" s="17" t="s">
        <v>544</v>
      </c>
      <c r="I9" s="17"/>
      <c r="J9" s="3" t="s">
        <v>558</v>
      </c>
    </row>
    <row r="10" spans="2:10" ht="13.5">
      <c r="B10" s="17">
        <v>7</v>
      </c>
      <c r="C10" s="17" t="s">
        <v>567</v>
      </c>
      <c r="D10" s="17" t="s">
        <v>576</v>
      </c>
      <c r="E10" s="17" t="s">
        <v>583</v>
      </c>
      <c r="F10" s="17" t="s">
        <v>84</v>
      </c>
      <c r="G10" s="17" t="s">
        <v>588</v>
      </c>
      <c r="H10" s="17" t="s">
        <v>544</v>
      </c>
      <c r="I10" s="1"/>
      <c r="J10" s="3" t="s">
        <v>558</v>
      </c>
    </row>
    <row r="11" spans="2:10" ht="13.5">
      <c r="B11" s="17">
        <v>8</v>
      </c>
      <c r="C11" s="17" t="s">
        <v>568</v>
      </c>
      <c r="D11" s="17" t="s">
        <v>577</v>
      </c>
      <c r="E11" s="17" t="s">
        <v>583</v>
      </c>
      <c r="F11" s="17" t="s">
        <v>85</v>
      </c>
      <c r="G11" s="17" t="s">
        <v>589</v>
      </c>
      <c r="H11" s="17" t="s">
        <v>544</v>
      </c>
      <c r="I11" s="17" t="s">
        <v>728</v>
      </c>
      <c r="J11" s="3" t="s">
        <v>558</v>
      </c>
    </row>
    <row r="12" spans="2:10" ht="13.5">
      <c r="B12" s="17">
        <v>9</v>
      </c>
      <c r="C12" s="17" t="s">
        <v>569</v>
      </c>
      <c r="D12" s="17" t="s">
        <v>578</v>
      </c>
      <c r="E12" s="17" t="s">
        <v>584</v>
      </c>
      <c r="F12" s="17" t="s">
        <v>86</v>
      </c>
      <c r="G12" s="17" t="s">
        <v>589</v>
      </c>
      <c r="H12" s="17" t="s">
        <v>544</v>
      </c>
      <c r="I12" s="17"/>
      <c r="J12" s="3" t="s">
        <v>558</v>
      </c>
    </row>
    <row r="13" spans="2:10" ht="13.5">
      <c r="B13" s="17">
        <v>10</v>
      </c>
      <c r="C13" s="17" t="s">
        <v>710</v>
      </c>
      <c r="D13" s="17" t="s">
        <v>590</v>
      </c>
      <c r="E13" s="17" t="s">
        <v>591</v>
      </c>
      <c r="F13" s="17" t="s">
        <v>106</v>
      </c>
      <c r="G13" s="17" t="s">
        <v>725</v>
      </c>
      <c r="H13" s="17" t="s">
        <v>555</v>
      </c>
      <c r="I13" s="17"/>
      <c r="J13" s="3" t="s">
        <v>558</v>
      </c>
    </row>
    <row r="14" spans="2:10" ht="13.5">
      <c r="B14" s="17">
        <v>11</v>
      </c>
      <c r="C14" s="17" t="s">
        <v>711</v>
      </c>
      <c r="D14" s="17" t="s">
        <v>716</v>
      </c>
      <c r="E14" s="17" t="s">
        <v>722</v>
      </c>
      <c r="F14" s="17" t="s">
        <v>69</v>
      </c>
      <c r="G14" s="17" t="s">
        <v>580</v>
      </c>
      <c r="H14" s="17" t="s">
        <v>598</v>
      </c>
      <c r="I14" s="17"/>
      <c r="J14" s="3" t="s">
        <v>558</v>
      </c>
    </row>
    <row r="15" spans="2:10" ht="13.5">
      <c r="B15" s="17">
        <v>12</v>
      </c>
      <c r="C15" s="17" t="s">
        <v>712</v>
      </c>
      <c r="D15" s="17" t="s">
        <v>717</v>
      </c>
      <c r="E15" s="17" t="s">
        <v>722</v>
      </c>
      <c r="F15" s="17" t="s">
        <v>126</v>
      </c>
      <c r="G15" s="17" t="s">
        <v>580</v>
      </c>
      <c r="H15" s="17" t="s">
        <v>598</v>
      </c>
      <c r="I15" s="17"/>
      <c r="J15" s="3" t="s">
        <v>558</v>
      </c>
    </row>
    <row r="16" spans="2:10" ht="13.5">
      <c r="B16" s="140">
        <v>13</v>
      </c>
      <c r="C16" s="140" t="s">
        <v>713</v>
      </c>
      <c r="D16" s="140" t="s">
        <v>718</v>
      </c>
      <c r="E16" s="140" t="s">
        <v>723</v>
      </c>
      <c r="F16" s="140" t="s">
        <v>1</v>
      </c>
      <c r="G16" s="140" t="s">
        <v>580</v>
      </c>
      <c r="H16" s="140" t="s">
        <v>555</v>
      </c>
      <c r="I16" s="1" t="s">
        <v>142</v>
      </c>
      <c r="J16" s="3" t="s">
        <v>558</v>
      </c>
    </row>
    <row r="17" spans="2:10" ht="13.5">
      <c r="B17" s="17">
        <v>14</v>
      </c>
      <c r="C17" s="17" t="s">
        <v>714</v>
      </c>
      <c r="D17" s="17" t="s">
        <v>719</v>
      </c>
      <c r="E17" s="17" t="s">
        <v>723</v>
      </c>
      <c r="F17" s="17" t="s">
        <v>1</v>
      </c>
      <c r="G17" s="17" t="s">
        <v>726</v>
      </c>
      <c r="H17" s="17" t="s">
        <v>598</v>
      </c>
      <c r="I17" s="1"/>
      <c r="J17" s="3" t="s">
        <v>558</v>
      </c>
    </row>
    <row r="18" spans="2:10" ht="13.5">
      <c r="B18" s="17">
        <v>15</v>
      </c>
      <c r="C18" s="17" t="s">
        <v>715</v>
      </c>
      <c r="D18" s="17" t="s">
        <v>720</v>
      </c>
      <c r="E18" s="17" t="s">
        <v>724</v>
      </c>
      <c r="F18" s="17" t="s">
        <v>1</v>
      </c>
      <c r="G18" s="17" t="s">
        <v>726</v>
      </c>
      <c r="H18" s="17" t="s">
        <v>873</v>
      </c>
      <c r="I18" s="17"/>
      <c r="J18" s="3" t="s">
        <v>558</v>
      </c>
    </row>
    <row r="19" spans="2:10" ht="13.5">
      <c r="B19" s="17">
        <v>16</v>
      </c>
      <c r="C19" s="17" t="s">
        <v>768</v>
      </c>
      <c r="D19" s="17" t="s">
        <v>721</v>
      </c>
      <c r="E19" s="17" t="s">
        <v>724</v>
      </c>
      <c r="F19" s="17" t="s">
        <v>1</v>
      </c>
      <c r="G19" s="17" t="s">
        <v>726</v>
      </c>
      <c r="H19" s="17" t="s">
        <v>861</v>
      </c>
      <c r="I19" s="1"/>
      <c r="J19" s="3" t="s">
        <v>558</v>
      </c>
    </row>
    <row r="20" spans="2:10" ht="13.5">
      <c r="B20" s="17">
        <v>17</v>
      </c>
      <c r="C20" s="17" t="s">
        <v>769</v>
      </c>
      <c r="D20" s="17" t="s">
        <v>775</v>
      </c>
      <c r="E20" s="17" t="s">
        <v>781</v>
      </c>
      <c r="F20" s="17" t="s">
        <v>1</v>
      </c>
      <c r="G20" s="17" t="s">
        <v>784</v>
      </c>
      <c r="H20" s="17" t="s">
        <v>861</v>
      </c>
      <c r="I20" s="17"/>
      <c r="J20" s="3" t="s">
        <v>558</v>
      </c>
    </row>
    <row r="21" spans="2:10" ht="13.5">
      <c r="B21" s="17">
        <v>18</v>
      </c>
      <c r="C21" s="17" t="s">
        <v>770</v>
      </c>
      <c r="D21" s="17" t="s">
        <v>776</v>
      </c>
      <c r="E21" s="17" t="s">
        <v>781</v>
      </c>
      <c r="F21" s="17" t="s">
        <v>1</v>
      </c>
      <c r="G21" s="17" t="s">
        <v>784</v>
      </c>
      <c r="H21" s="17" t="s">
        <v>861</v>
      </c>
      <c r="I21" s="17"/>
      <c r="J21" s="3" t="s">
        <v>558</v>
      </c>
    </row>
    <row r="22" spans="2:10" ht="13.5">
      <c r="B22" s="17">
        <v>19</v>
      </c>
      <c r="C22" s="17" t="s">
        <v>771</v>
      </c>
      <c r="D22" s="17" t="s">
        <v>777</v>
      </c>
      <c r="E22" s="17" t="s">
        <v>782</v>
      </c>
      <c r="F22" s="17" t="s">
        <v>1</v>
      </c>
      <c r="G22" s="17" t="s">
        <v>784</v>
      </c>
      <c r="H22" s="17" t="s">
        <v>861</v>
      </c>
      <c r="I22" s="17"/>
      <c r="J22" s="3" t="s">
        <v>558</v>
      </c>
    </row>
    <row r="23" spans="2:10" ht="13.5">
      <c r="B23" s="17">
        <v>20</v>
      </c>
      <c r="C23" s="17" t="s">
        <v>772</v>
      </c>
      <c r="D23" s="17" t="s">
        <v>778</v>
      </c>
      <c r="E23" s="17" t="s">
        <v>782</v>
      </c>
      <c r="F23" s="17" t="s">
        <v>1</v>
      </c>
      <c r="G23" s="17" t="s">
        <v>785</v>
      </c>
      <c r="H23" s="17" t="s">
        <v>767</v>
      </c>
      <c r="I23" s="17"/>
      <c r="J23" s="3" t="s">
        <v>558</v>
      </c>
    </row>
    <row r="24" spans="2:10" ht="13.5">
      <c r="B24" s="17">
        <v>21</v>
      </c>
      <c r="C24" s="17" t="s">
        <v>773</v>
      </c>
      <c r="D24" s="17" t="s">
        <v>779</v>
      </c>
      <c r="E24" s="17" t="s">
        <v>783</v>
      </c>
      <c r="F24" s="17" t="s">
        <v>1</v>
      </c>
      <c r="G24" s="17" t="s">
        <v>785</v>
      </c>
      <c r="H24" s="17" t="s">
        <v>767</v>
      </c>
      <c r="I24" s="17"/>
      <c r="J24" s="3" t="s">
        <v>558</v>
      </c>
    </row>
    <row r="25" spans="2:10" ht="13.5">
      <c r="B25" s="17">
        <v>22</v>
      </c>
      <c r="C25" s="17" t="s">
        <v>774</v>
      </c>
      <c r="D25" s="17" t="s">
        <v>780</v>
      </c>
      <c r="E25" s="17" t="s">
        <v>783</v>
      </c>
      <c r="F25" s="17" t="s">
        <v>1</v>
      </c>
      <c r="G25" s="17" t="s">
        <v>583</v>
      </c>
      <c r="H25" s="17" t="s">
        <v>767</v>
      </c>
      <c r="I25" s="17"/>
      <c r="J25" s="3" t="s">
        <v>558</v>
      </c>
    </row>
    <row r="26" spans="2:10" ht="13.5">
      <c r="B26" s="140">
        <v>23</v>
      </c>
      <c r="C26" s="1" t="s">
        <v>802</v>
      </c>
      <c r="D26" s="1" t="s">
        <v>804</v>
      </c>
      <c r="E26" s="17" t="s">
        <v>783</v>
      </c>
      <c r="F26" s="140" t="s">
        <v>1</v>
      </c>
      <c r="G26" s="1" t="s">
        <v>584</v>
      </c>
      <c r="H26" s="17" t="s">
        <v>767</v>
      </c>
      <c r="I26" s="140"/>
      <c r="J26" s="3" t="s">
        <v>558</v>
      </c>
    </row>
    <row r="27" spans="2:10" ht="13.5">
      <c r="B27" s="140">
        <v>24</v>
      </c>
      <c r="C27" s="1" t="s">
        <v>803</v>
      </c>
      <c r="D27" s="1" t="s">
        <v>805</v>
      </c>
      <c r="E27" s="17" t="s">
        <v>783</v>
      </c>
      <c r="F27" s="140" t="s">
        <v>1</v>
      </c>
      <c r="G27" s="1" t="s">
        <v>584</v>
      </c>
      <c r="H27" s="17" t="s">
        <v>767</v>
      </c>
      <c r="I27" s="1" t="s">
        <v>1048</v>
      </c>
      <c r="J27" s="3" t="s">
        <v>558</v>
      </c>
    </row>
    <row r="28" spans="2:10" ht="13.5">
      <c r="B28" s="140">
        <v>25</v>
      </c>
      <c r="C28" s="1" t="s">
        <v>865</v>
      </c>
      <c r="D28" s="1" t="s">
        <v>806</v>
      </c>
      <c r="E28" s="17" t="s">
        <v>783</v>
      </c>
      <c r="F28" s="140" t="s">
        <v>1</v>
      </c>
      <c r="G28" s="1" t="s">
        <v>871</v>
      </c>
      <c r="H28" s="17" t="s">
        <v>807</v>
      </c>
      <c r="I28" s="1"/>
      <c r="J28" s="3" t="s">
        <v>558</v>
      </c>
    </row>
    <row r="29" spans="2:10" ht="13.5">
      <c r="B29" s="17">
        <v>26</v>
      </c>
      <c r="C29" s="17" t="s">
        <v>866</v>
      </c>
      <c r="D29" s="17" t="s">
        <v>869</v>
      </c>
      <c r="E29" s="17" t="s">
        <v>783</v>
      </c>
      <c r="F29" s="17" t="s">
        <v>1</v>
      </c>
      <c r="G29" s="17" t="s">
        <v>872</v>
      </c>
      <c r="H29" s="17" t="s">
        <v>807</v>
      </c>
      <c r="I29" s="17"/>
      <c r="J29" s="3" t="s">
        <v>558</v>
      </c>
    </row>
    <row r="30" spans="2:10" ht="13.5">
      <c r="B30" s="17">
        <v>27</v>
      </c>
      <c r="C30" s="17" t="s">
        <v>867</v>
      </c>
      <c r="D30" s="17" t="s">
        <v>870</v>
      </c>
      <c r="E30" s="17" t="s">
        <v>863</v>
      </c>
      <c r="F30" s="17" t="s">
        <v>1</v>
      </c>
      <c r="G30" s="17" t="s">
        <v>872</v>
      </c>
      <c r="H30" s="17" t="s">
        <v>807</v>
      </c>
      <c r="I30" s="17"/>
      <c r="J30" s="3" t="s">
        <v>558</v>
      </c>
    </row>
    <row r="31" spans="2:10" ht="13.5">
      <c r="B31" s="17">
        <v>28</v>
      </c>
      <c r="C31" s="17" t="s">
        <v>868</v>
      </c>
      <c r="D31" s="17" t="s">
        <v>870</v>
      </c>
      <c r="E31" s="17" t="s">
        <v>863</v>
      </c>
      <c r="F31" s="17" t="s">
        <v>1</v>
      </c>
      <c r="G31" s="17" t="s">
        <v>872</v>
      </c>
      <c r="H31" s="17" t="s">
        <v>807</v>
      </c>
      <c r="I31" s="17"/>
      <c r="J31" s="3" t="s">
        <v>558</v>
      </c>
    </row>
    <row r="32" spans="2:10" ht="13.5">
      <c r="B32" s="17">
        <v>29</v>
      </c>
      <c r="C32" s="17" t="s">
        <v>1050</v>
      </c>
      <c r="D32" s="17" t="s">
        <v>1065</v>
      </c>
      <c r="E32" s="17" t="s">
        <v>875</v>
      </c>
      <c r="F32" s="17" t="s">
        <v>1</v>
      </c>
      <c r="G32" s="17" t="s">
        <v>1066</v>
      </c>
      <c r="H32" s="17" t="s">
        <v>767</v>
      </c>
      <c r="I32" s="17"/>
      <c r="J32" s="3" t="s">
        <v>558</v>
      </c>
    </row>
    <row r="33" spans="2:10" ht="13.5">
      <c r="B33" s="17">
        <v>30</v>
      </c>
      <c r="C33" s="17" t="s">
        <v>1051</v>
      </c>
      <c r="D33" s="17" t="s">
        <v>1065</v>
      </c>
      <c r="E33" s="17" t="s">
        <v>863</v>
      </c>
      <c r="F33" s="17" t="s">
        <v>1</v>
      </c>
      <c r="G33" s="17" t="s">
        <v>1066</v>
      </c>
      <c r="H33" s="17" t="s">
        <v>767</v>
      </c>
      <c r="I33" s="17"/>
      <c r="J33" s="3" t="s">
        <v>558</v>
      </c>
    </row>
    <row r="34" spans="2:10" ht="13.5">
      <c r="B34" s="17">
        <v>31</v>
      </c>
      <c r="C34" s="17" t="s">
        <v>1052</v>
      </c>
      <c r="D34" s="17" t="s">
        <v>1065</v>
      </c>
      <c r="E34" s="17" t="s">
        <v>878</v>
      </c>
      <c r="F34" s="17" t="s">
        <v>1</v>
      </c>
      <c r="G34" s="17" t="s">
        <v>1066</v>
      </c>
      <c r="H34" s="17" t="s">
        <v>767</v>
      </c>
      <c r="I34" s="1"/>
      <c r="J34" s="3" t="s">
        <v>558</v>
      </c>
    </row>
    <row r="35" spans="2:10" ht="13.5">
      <c r="B35" s="17">
        <v>32</v>
      </c>
      <c r="C35" s="17" t="s">
        <v>1053</v>
      </c>
      <c r="D35" s="17" t="s">
        <v>1065</v>
      </c>
      <c r="E35" s="17" t="s">
        <v>863</v>
      </c>
      <c r="F35" s="17" t="s">
        <v>1</v>
      </c>
      <c r="G35" s="17" t="s">
        <v>1067</v>
      </c>
      <c r="H35" s="17" t="s">
        <v>767</v>
      </c>
      <c r="I35" s="1"/>
      <c r="J35" s="3" t="s">
        <v>558</v>
      </c>
    </row>
    <row r="36" spans="2:10" ht="13.5">
      <c r="B36" s="17">
        <v>33</v>
      </c>
      <c r="C36" s="17" t="s">
        <v>1054</v>
      </c>
      <c r="D36" s="17" t="s">
        <v>1065</v>
      </c>
      <c r="E36" s="17" t="s">
        <v>863</v>
      </c>
      <c r="F36" s="17" t="s">
        <v>1</v>
      </c>
      <c r="G36" s="17" t="s">
        <v>1067</v>
      </c>
      <c r="H36" s="17" t="s">
        <v>767</v>
      </c>
      <c r="I36" s="1"/>
      <c r="J36" s="3" t="s">
        <v>558</v>
      </c>
    </row>
    <row r="37" spans="2:10" ht="13.5">
      <c r="B37" s="17">
        <v>34</v>
      </c>
      <c r="C37" s="17" t="s">
        <v>1055</v>
      </c>
      <c r="D37" s="17" t="s">
        <v>1065</v>
      </c>
      <c r="E37" s="17" t="s">
        <v>879</v>
      </c>
      <c r="F37" s="17" t="s">
        <v>1</v>
      </c>
      <c r="G37" s="17" t="s">
        <v>1067</v>
      </c>
      <c r="H37" s="17" t="s">
        <v>767</v>
      </c>
      <c r="I37" s="17"/>
      <c r="J37" s="3" t="s">
        <v>558</v>
      </c>
    </row>
    <row r="38" spans="2:10" ht="13.5">
      <c r="B38" s="17">
        <v>35</v>
      </c>
      <c r="C38" s="17" t="s">
        <v>1056</v>
      </c>
      <c r="D38" s="17" t="s">
        <v>1065</v>
      </c>
      <c r="E38" s="17" t="s">
        <v>881</v>
      </c>
      <c r="F38" s="17" t="s">
        <v>1</v>
      </c>
      <c r="G38" s="17" t="s">
        <v>1068</v>
      </c>
      <c r="H38" s="17" t="s">
        <v>767</v>
      </c>
      <c r="I38" s="1"/>
      <c r="J38" s="3" t="s">
        <v>558</v>
      </c>
    </row>
    <row r="39" spans="2:10" ht="13.5">
      <c r="B39" s="40">
        <v>36</v>
      </c>
      <c r="C39" s="40" t="s">
        <v>1057</v>
      </c>
      <c r="D39" s="17" t="s">
        <v>1065</v>
      </c>
      <c r="E39" s="17" t="s">
        <v>783</v>
      </c>
      <c r="F39" s="17" t="s">
        <v>1</v>
      </c>
      <c r="G39" s="17" t="s">
        <v>1068</v>
      </c>
      <c r="H39" s="17" t="s">
        <v>767</v>
      </c>
      <c r="I39" s="17"/>
      <c r="J39" s="3" t="s">
        <v>558</v>
      </c>
    </row>
    <row r="40" spans="2:10" ht="13.5">
      <c r="B40" s="40">
        <v>37</v>
      </c>
      <c r="C40" s="40" t="s">
        <v>1058</v>
      </c>
      <c r="D40" s="17" t="s">
        <v>1065</v>
      </c>
      <c r="E40" s="17" t="s">
        <v>882</v>
      </c>
      <c r="F40" s="17" t="s">
        <v>1</v>
      </c>
      <c r="G40" s="17" t="s">
        <v>1068</v>
      </c>
      <c r="H40" s="17" t="s">
        <v>767</v>
      </c>
      <c r="I40" s="17"/>
      <c r="J40" s="3" t="s">
        <v>558</v>
      </c>
    </row>
    <row r="41" spans="2:10" ht="13.5">
      <c r="B41" s="40">
        <v>38</v>
      </c>
      <c r="C41" s="40" t="s">
        <v>1059</v>
      </c>
      <c r="D41" s="17" t="s">
        <v>1065</v>
      </c>
      <c r="E41" s="17" t="s">
        <v>882</v>
      </c>
      <c r="F41" s="17" t="s">
        <v>1</v>
      </c>
      <c r="G41" s="17" t="s">
        <v>1069</v>
      </c>
      <c r="H41" s="17" t="s">
        <v>767</v>
      </c>
      <c r="I41" s="17"/>
      <c r="J41" s="3" t="s">
        <v>558</v>
      </c>
    </row>
    <row r="42" spans="2:10" ht="13.5">
      <c r="B42" s="40">
        <v>39</v>
      </c>
      <c r="C42" s="40" t="s">
        <v>1060</v>
      </c>
      <c r="D42" s="17" t="s">
        <v>1065</v>
      </c>
      <c r="E42" s="17" t="s">
        <v>882</v>
      </c>
      <c r="F42" s="17" t="s">
        <v>1</v>
      </c>
      <c r="G42" s="17" t="s">
        <v>1069</v>
      </c>
      <c r="H42" s="17" t="s">
        <v>767</v>
      </c>
      <c r="I42" s="17"/>
      <c r="J42" s="3" t="s">
        <v>558</v>
      </c>
    </row>
    <row r="43" spans="2:10" ht="13.5">
      <c r="B43" s="40">
        <v>40</v>
      </c>
      <c r="C43" s="40" t="s">
        <v>1061</v>
      </c>
      <c r="D43" s="17" t="s">
        <v>1065</v>
      </c>
      <c r="E43" s="17" t="s">
        <v>882</v>
      </c>
      <c r="F43" s="17" t="s">
        <v>1</v>
      </c>
      <c r="G43" s="17" t="s">
        <v>1069</v>
      </c>
      <c r="H43" s="17" t="s">
        <v>767</v>
      </c>
      <c r="I43" s="17"/>
      <c r="J43" s="3" t="s">
        <v>558</v>
      </c>
    </row>
    <row r="44" spans="2:10" ht="13.5">
      <c r="B44" s="213">
        <v>41</v>
      </c>
      <c r="C44" s="40" t="s">
        <v>1062</v>
      </c>
      <c r="D44" s="17" t="s">
        <v>1065</v>
      </c>
      <c r="E44" s="17" t="s">
        <v>882</v>
      </c>
      <c r="F44" s="17" t="s">
        <v>1</v>
      </c>
      <c r="G44" s="17" t="s">
        <v>1070</v>
      </c>
      <c r="H44" s="17" t="s">
        <v>767</v>
      </c>
      <c r="I44" s="17" t="s">
        <v>1049</v>
      </c>
      <c r="J44" s="3" t="s">
        <v>558</v>
      </c>
    </row>
    <row r="45" spans="2:10" ht="13.5">
      <c r="B45" s="40">
        <v>42</v>
      </c>
      <c r="C45" s="40" t="s">
        <v>1063</v>
      </c>
      <c r="D45" s="17" t="s">
        <v>1065</v>
      </c>
      <c r="E45" s="17" t="s">
        <v>882</v>
      </c>
      <c r="F45" s="17" t="s">
        <v>1</v>
      </c>
      <c r="G45" s="17" t="s">
        <v>1070</v>
      </c>
      <c r="H45" s="17" t="s">
        <v>767</v>
      </c>
      <c r="I45" s="17"/>
      <c r="J45" s="3" t="s">
        <v>558</v>
      </c>
    </row>
    <row r="46" spans="2:10" ht="13.5">
      <c r="B46" s="3">
        <v>43</v>
      </c>
      <c r="C46" s="3" t="s">
        <v>1064</v>
      </c>
      <c r="D46" s="17" t="s">
        <v>1065</v>
      </c>
      <c r="E46" s="17" t="s">
        <v>882</v>
      </c>
      <c r="F46" s="17" t="s">
        <v>1</v>
      </c>
      <c r="G46" s="17" t="s">
        <v>1070</v>
      </c>
      <c r="H46" s="17" t="s">
        <v>767</v>
      </c>
      <c r="I46" s="1"/>
      <c r="J46" s="3" t="s">
        <v>558</v>
      </c>
    </row>
    <row r="47" spans="2:10" ht="13.5">
      <c r="B47" s="3">
        <v>44</v>
      </c>
      <c r="C47" s="3" t="s">
        <v>1198</v>
      </c>
      <c r="D47" s="17" t="s">
        <v>1065</v>
      </c>
      <c r="E47" s="17" t="s">
        <v>882</v>
      </c>
      <c r="F47" s="17" t="s">
        <v>1</v>
      </c>
      <c r="G47" s="17" t="s">
        <v>1070</v>
      </c>
      <c r="H47" s="17" t="s">
        <v>767</v>
      </c>
      <c r="I47" s="1"/>
      <c r="J47" s="3"/>
    </row>
    <row r="48" spans="2:10" ht="13.5">
      <c r="B48" s="3">
        <v>45</v>
      </c>
      <c r="C48" s="3" t="s">
        <v>1224</v>
      </c>
      <c r="D48" s="17" t="s">
        <v>870</v>
      </c>
      <c r="E48" s="17" t="s">
        <v>783</v>
      </c>
      <c r="F48" s="17" t="s">
        <v>1</v>
      </c>
      <c r="G48" s="17" t="s">
        <v>783</v>
      </c>
      <c r="H48" s="17" t="s">
        <v>767</v>
      </c>
      <c r="I48" s="1"/>
      <c r="J48" s="3"/>
    </row>
    <row r="49" spans="2:10" ht="13.5">
      <c r="B49" s="3">
        <v>46</v>
      </c>
      <c r="C49" s="3" t="s">
        <v>1223</v>
      </c>
      <c r="D49" s="17" t="s">
        <v>870</v>
      </c>
      <c r="E49" s="17" t="s">
        <v>783</v>
      </c>
      <c r="F49" s="17" t="s">
        <v>1</v>
      </c>
      <c r="G49" s="17" t="s">
        <v>783</v>
      </c>
      <c r="H49" s="17" t="s">
        <v>767</v>
      </c>
      <c r="I49" s="1"/>
      <c r="J49" s="3"/>
    </row>
    <row r="50" spans="2:10" ht="13.5">
      <c r="B50" s="3">
        <v>47</v>
      </c>
      <c r="C50" s="3" t="s">
        <v>1222</v>
      </c>
      <c r="D50" s="17" t="s">
        <v>870</v>
      </c>
      <c r="E50" s="17" t="s">
        <v>783</v>
      </c>
      <c r="F50" s="17" t="s">
        <v>1</v>
      </c>
      <c r="G50" s="17" t="s">
        <v>783</v>
      </c>
      <c r="H50" s="17" t="s">
        <v>767</v>
      </c>
      <c r="I50" s="1"/>
      <c r="J50" s="3"/>
    </row>
    <row r="51" spans="2:10" ht="13.5">
      <c r="B51" s="3">
        <v>48</v>
      </c>
      <c r="C51" s="3" t="s">
        <v>1221</v>
      </c>
      <c r="D51" s="17" t="s">
        <v>870</v>
      </c>
      <c r="E51" s="17" t="s">
        <v>783</v>
      </c>
      <c r="F51" s="17" t="s">
        <v>1</v>
      </c>
      <c r="G51" s="17" t="s">
        <v>783</v>
      </c>
      <c r="H51" s="17" t="s">
        <v>767</v>
      </c>
      <c r="I51" s="1"/>
      <c r="J51" s="1"/>
    </row>
    <row r="53" ht="13.5">
      <c r="B53" t="s">
        <v>185</v>
      </c>
    </row>
    <row r="54" spans="2:8" ht="13.5">
      <c r="B54" s="1" t="s">
        <v>109</v>
      </c>
      <c r="C54" s="1" t="s">
        <v>183</v>
      </c>
      <c r="D54" s="1" t="s">
        <v>184</v>
      </c>
      <c r="F54" s="1" t="s">
        <v>533</v>
      </c>
      <c r="G54" s="3" t="s">
        <v>532</v>
      </c>
      <c r="H54" s="198" t="s">
        <v>1071</v>
      </c>
    </row>
    <row r="55" spans="2:8" ht="13.5">
      <c r="B55" s="1">
        <v>100</v>
      </c>
      <c r="C55" s="1">
        <v>20</v>
      </c>
      <c r="D55" s="16">
        <f>B55/C55</f>
        <v>5</v>
      </c>
      <c r="F55" s="1" t="s">
        <v>534</v>
      </c>
      <c r="G55" s="1" t="s">
        <v>541</v>
      </c>
      <c r="H55" s="17">
        <v>1</v>
      </c>
    </row>
    <row r="56" spans="2:8" ht="13.5">
      <c r="B56" s="1">
        <v>200</v>
      </c>
      <c r="C56" s="1">
        <v>45</v>
      </c>
      <c r="D56" s="16">
        <f>B56/C56</f>
        <v>4.444444444444445</v>
      </c>
      <c r="F56" s="1" t="s">
        <v>535</v>
      </c>
      <c r="G56" s="1" t="s">
        <v>540</v>
      </c>
      <c r="H56" s="17">
        <v>2</v>
      </c>
    </row>
    <row r="57" spans="2:8" ht="13.5">
      <c r="B57" s="1">
        <v>300</v>
      </c>
      <c r="C57" s="1">
        <v>70</v>
      </c>
      <c r="D57" s="16">
        <f>B57/C57</f>
        <v>4.285714285714286</v>
      </c>
      <c r="F57" s="1" t="s">
        <v>536</v>
      </c>
      <c r="G57" s="1" t="s">
        <v>539</v>
      </c>
      <c r="H57" s="17">
        <v>3</v>
      </c>
    </row>
    <row r="58" spans="2:8" ht="13.5">
      <c r="B58" s="1">
        <v>500</v>
      </c>
      <c r="C58" s="1">
        <v>125</v>
      </c>
      <c r="D58" s="16">
        <f>B58/C58</f>
        <v>4</v>
      </c>
      <c r="F58" s="1" t="s">
        <v>537</v>
      </c>
      <c r="G58" s="1" t="s">
        <v>545</v>
      </c>
      <c r="H58" s="40">
        <v>4</v>
      </c>
    </row>
    <row r="59" spans="2:8" ht="13.5">
      <c r="B59" s="1">
        <v>1000</v>
      </c>
      <c r="C59" s="1">
        <v>275</v>
      </c>
      <c r="D59" s="16">
        <f>B59/C59</f>
        <v>3.6363636363636362</v>
      </c>
      <c r="F59" s="1" t="s">
        <v>538</v>
      </c>
      <c r="G59" s="1" t="s">
        <v>551</v>
      </c>
      <c r="H59" s="40">
        <v>5</v>
      </c>
    </row>
    <row r="60" spans="6:8" ht="13.5">
      <c r="F60" s="1" t="s">
        <v>550</v>
      </c>
      <c r="G60" s="1" t="s">
        <v>551</v>
      </c>
      <c r="H60" s="40">
        <v>6</v>
      </c>
    </row>
    <row r="61" spans="2:8" ht="13.5">
      <c r="B61" t="s">
        <v>182</v>
      </c>
      <c r="F61" s="1" t="s">
        <v>556</v>
      </c>
      <c r="G61" s="1" t="s">
        <v>551</v>
      </c>
      <c r="H61" s="40">
        <v>7</v>
      </c>
    </row>
    <row r="62" spans="2:8" ht="13.5">
      <c r="B62" s="1" t="s">
        <v>109</v>
      </c>
      <c r="C62" s="1" t="s">
        <v>183</v>
      </c>
      <c r="D62" s="1" t="s">
        <v>184</v>
      </c>
      <c r="F62" s="1" t="s">
        <v>557</v>
      </c>
      <c r="G62" s="1" t="s">
        <v>551</v>
      </c>
      <c r="H62" s="40">
        <v>8</v>
      </c>
    </row>
    <row r="63" spans="2:8" ht="13.5">
      <c r="B63" s="1">
        <v>100</v>
      </c>
      <c r="C63" s="1">
        <v>20</v>
      </c>
      <c r="D63" s="16">
        <f>B63/C63</f>
        <v>5</v>
      </c>
      <c r="F63" s="3" t="s">
        <v>792</v>
      </c>
      <c r="G63" s="3" t="s">
        <v>551</v>
      </c>
      <c r="H63" s="40">
        <v>9</v>
      </c>
    </row>
    <row r="64" spans="2:8" ht="13.5">
      <c r="B64" s="1">
        <v>200</v>
      </c>
      <c r="C64" s="1">
        <v>55</v>
      </c>
      <c r="D64" s="16">
        <f>B64/C64</f>
        <v>3.6363636363636362</v>
      </c>
      <c r="F64" s="1" t="s">
        <v>791</v>
      </c>
      <c r="G64" s="1" t="s">
        <v>551</v>
      </c>
      <c r="H64" s="17">
        <v>10</v>
      </c>
    </row>
    <row r="65" spans="2:8" ht="13.5">
      <c r="B65" s="1">
        <v>300</v>
      </c>
      <c r="C65" s="1">
        <v>85</v>
      </c>
      <c r="D65" s="16">
        <f>B65/C65</f>
        <v>3.5294117647058822</v>
      </c>
      <c r="F65" s="1" t="s">
        <v>793</v>
      </c>
      <c r="G65" s="1" t="s">
        <v>551</v>
      </c>
      <c r="H65" s="17">
        <v>10</v>
      </c>
    </row>
    <row r="66" spans="2:4" ht="13.5">
      <c r="B66" s="1">
        <v>500</v>
      </c>
      <c r="C66" s="1">
        <v>150</v>
      </c>
      <c r="D66" s="16">
        <f>B66/C66</f>
        <v>3.3333333333333335</v>
      </c>
    </row>
    <row r="67" spans="2:4" ht="13.5">
      <c r="B67" s="1">
        <v>1000</v>
      </c>
      <c r="C67" s="1">
        <v>325</v>
      </c>
      <c r="D67" s="16">
        <f>B67/C67</f>
        <v>3.076923076923077</v>
      </c>
    </row>
    <row r="74" ht="13.5">
      <c r="F74" s="3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Q116"/>
  <sheetViews>
    <sheetView zoomScalePageLayoutView="0" workbookViewId="0" topLeftCell="A1">
      <pane xSplit="2" topLeftCell="C1" activePane="topRight" state="frozen"/>
      <selection pane="topLeft" activeCell="H4" sqref="H4"/>
      <selection pane="topRight" activeCell="J19" sqref="J19"/>
    </sheetView>
  </sheetViews>
  <sheetFormatPr defaultColWidth="9.00390625" defaultRowHeight="13.5"/>
  <cols>
    <col min="1" max="1" width="9.00390625" style="2" customWidth="1"/>
    <col min="2" max="2" width="18.00390625" style="2" customWidth="1"/>
    <col min="3" max="9" width="5.375" style="2" customWidth="1"/>
    <col min="10" max="10" width="10.625" style="2" customWidth="1"/>
    <col min="11" max="11" width="4.25390625" style="2" customWidth="1"/>
    <col min="12" max="12" width="9.625" style="2" customWidth="1"/>
    <col min="13" max="13" width="3.875" style="2" customWidth="1"/>
    <col min="14" max="14" width="7.75390625" style="2" customWidth="1"/>
    <col min="15" max="15" width="3.00390625" style="2" customWidth="1"/>
    <col min="16" max="16" width="7.75390625" style="2" customWidth="1"/>
    <col min="17" max="17" width="3.875" style="2" customWidth="1"/>
    <col min="18" max="18" width="7.75390625" style="2" customWidth="1"/>
    <col min="19" max="20" width="10.625" style="2" hidden="1" customWidth="1"/>
    <col min="21" max="21" width="4.875" style="2" customWidth="1"/>
    <col min="22" max="24" width="10.625" style="2" bestFit="1" customWidth="1"/>
    <col min="25" max="25" width="8.375" style="2" bestFit="1" customWidth="1"/>
    <col min="26" max="26" width="10.625" style="2" customWidth="1"/>
    <col min="27" max="27" width="7.875" style="2" customWidth="1"/>
    <col min="28" max="28" width="7.625" style="2" customWidth="1"/>
    <col min="29" max="29" width="7.875" style="2" bestFit="1" customWidth="1"/>
    <col min="30" max="30" width="9.625" style="2" customWidth="1"/>
    <col min="31" max="31" width="10.50390625" style="2" customWidth="1"/>
    <col min="32" max="32" width="9.375" style="2" customWidth="1"/>
    <col min="33" max="33" width="9.875" style="2" customWidth="1"/>
    <col min="34" max="34" width="10.00390625" style="2" customWidth="1"/>
    <col min="35" max="36" width="8.125" style="2" bestFit="1" customWidth="1"/>
    <col min="37" max="37" width="5.50390625" style="2" bestFit="1" customWidth="1"/>
    <col min="38" max="38" width="4.50390625" style="2" bestFit="1" customWidth="1"/>
    <col min="39" max="39" width="23.875" style="2" customWidth="1"/>
    <col min="40" max="40" width="31.25390625" style="2" customWidth="1"/>
    <col min="41" max="41" width="14.625" style="2" bestFit="1" customWidth="1"/>
    <col min="42" max="42" width="19.50390625" style="2" bestFit="1" customWidth="1"/>
    <col min="43" max="51" width="12.125" style="2" customWidth="1"/>
    <col min="52" max="52" width="16.50390625" style="2" customWidth="1"/>
    <col min="53" max="53" width="16.625" style="2" customWidth="1"/>
    <col min="54" max="65" width="12.125" style="2" customWidth="1"/>
    <col min="66" max="16384" width="9.00390625" style="2" customWidth="1"/>
  </cols>
  <sheetData>
    <row r="1" ht="13.5">
      <c r="B1" s="2" t="s">
        <v>635</v>
      </c>
    </row>
    <row r="3" spans="2:28" ht="14.25" thickBot="1">
      <c r="B3" s="2" t="s">
        <v>520</v>
      </c>
      <c r="AB3" s="2" t="s">
        <v>521</v>
      </c>
    </row>
    <row r="4" spans="2:38" s="35" customFormat="1" ht="14.25" thickBot="1">
      <c r="B4" s="34"/>
      <c r="C4" s="55"/>
      <c r="D4" s="144"/>
      <c r="E4" s="144"/>
      <c r="F4" s="144"/>
      <c r="G4" s="144"/>
      <c r="H4" s="144"/>
      <c r="I4" s="144"/>
      <c r="J4" s="236" t="s">
        <v>6</v>
      </c>
      <c r="K4" s="239"/>
      <c r="L4" s="237"/>
      <c r="M4" s="237"/>
      <c r="N4" s="237"/>
      <c r="O4" s="237"/>
      <c r="P4" s="237"/>
      <c r="Q4" s="237"/>
      <c r="R4" s="238"/>
      <c r="S4" s="236" t="s">
        <v>5</v>
      </c>
      <c r="T4" s="237"/>
      <c r="U4" s="237"/>
      <c r="V4" s="237"/>
      <c r="W4" s="237"/>
      <c r="X4" s="237"/>
      <c r="Y4" s="237"/>
      <c r="Z4" s="237"/>
      <c r="AA4" s="237"/>
      <c r="AB4" s="237"/>
      <c r="AC4" s="238"/>
      <c r="AD4" s="236" t="s">
        <v>4</v>
      </c>
      <c r="AE4" s="237"/>
      <c r="AF4" s="237"/>
      <c r="AG4" s="237"/>
      <c r="AH4" s="238"/>
      <c r="AI4" s="63"/>
      <c r="AJ4" s="33"/>
      <c r="AK4" s="33"/>
      <c r="AL4" s="33"/>
    </row>
    <row r="5" spans="2:38" ht="14.25" thickBot="1">
      <c r="B5" s="5" t="s">
        <v>7</v>
      </c>
      <c r="C5" s="56" t="s">
        <v>2</v>
      </c>
      <c r="D5" s="64" t="s">
        <v>992</v>
      </c>
      <c r="E5" s="141"/>
      <c r="F5" s="145" t="s">
        <v>994</v>
      </c>
      <c r="G5" s="146"/>
      <c r="H5" s="145" t="s">
        <v>996</v>
      </c>
      <c r="I5" s="146"/>
      <c r="J5" s="145" t="s">
        <v>998</v>
      </c>
      <c r="K5" s="146"/>
      <c r="L5" s="147" t="s">
        <v>1000</v>
      </c>
      <c r="M5" s="147"/>
      <c r="N5" s="6" t="s">
        <v>1001</v>
      </c>
      <c r="O5" s="6"/>
      <c r="P5" s="6" t="s">
        <v>1002</v>
      </c>
      <c r="Q5" s="56"/>
      <c r="R5" s="7" t="s">
        <v>1003</v>
      </c>
      <c r="S5" s="64" t="s">
        <v>1004</v>
      </c>
      <c r="T5" s="6" t="s">
        <v>1005</v>
      </c>
      <c r="U5" s="6"/>
      <c r="V5" s="6" t="s">
        <v>991</v>
      </c>
      <c r="W5" s="147" t="s">
        <v>993</v>
      </c>
      <c r="X5" s="147" t="s">
        <v>995</v>
      </c>
      <c r="Y5" s="147" t="s">
        <v>997</v>
      </c>
      <c r="Z5" s="147" t="s">
        <v>999</v>
      </c>
      <c r="AA5" s="6" t="s">
        <v>1001</v>
      </c>
      <c r="AB5" s="6" t="s">
        <v>1002</v>
      </c>
      <c r="AC5" s="7" t="s">
        <v>1003</v>
      </c>
      <c r="AD5" s="64" t="s">
        <v>997</v>
      </c>
      <c r="AE5" s="6" t="s">
        <v>1006</v>
      </c>
      <c r="AF5" s="6" t="s">
        <v>1001</v>
      </c>
      <c r="AG5" s="6" t="s">
        <v>1002</v>
      </c>
      <c r="AH5" s="7" t="s">
        <v>1003</v>
      </c>
      <c r="AI5" s="18" t="s">
        <v>111</v>
      </c>
      <c r="AJ5" s="18" t="s">
        <v>112</v>
      </c>
      <c r="AK5" s="32" t="s">
        <v>14</v>
      </c>
      <c r="AL5" s="2" t="s">
        <v>522</v>
      </c>
    </row>
    <row r="6" spans="2:38" ht="13.5">
      <c r="B6" s="49" t="s">
        <v>528</v>
      </c>
      <c r="C6" s="60">
        <v>1</v>
      </c>
      <c r="D6" s="71">
        <v>0</v>
      </c>
      <c r="E6" s="50" t="s">
        <v>739</v>
      </c>
      <c r="F6" s="148">
        <v>0</v>
      </c>
      <c r="G6" s="149" t="s">
        <v>739</v>
      </c>
      <c r="H6" s="148">
        <v>0</v>
      </c>
      <c r="I6" s="149" t="s">
        <v>739</v>
      </c>
      <c r="J6" s="148">
        <v>0</v>
      </c>
      <c r="K6" s="149" t="s">
        <v>739</v>
      </c>
      <c r="L6" s="149">
        <v>0</v>
      </c>
      <c r="M6" s="149" t="s">
        <v>739</v>
      </c>
      <c r="N6" s="50">
        <v>0</v>
      </c>
      <c r="O6" s="50" t="s">
        <v>739</v>
      </c>
      <c r="P6" s="50">
        <v>0</v>
      </c>
      <c r="Q6" s="60" t="s">
        <v>739</v>
      </c>
      <c r="R6" s="72">
        <v>137</v>
      </c>
      <c r="S6" s="83"/>
      <c r="T6" s="51"/>
      <c r="U6" s="51" t="s">
        <v>739</v>
      </c>
      <c r="V6" s="26">
        <f>D6/D$34</f>
        <v>0</v>
      </c>
      <c r="W6" s="163">
        <f aca="true" t="shared" si="0" ref="W6:W34">F6/F$34</f>
        <v>0</v>
      </c>
      <c r="X6" s="163">
        <f>H6/H$34</f>
        <v>0</v>
      </c>
      <c r="Y6" s="163">
        <f>J6/J$34</f>
        <v>0</v>
      </c>
      <c r="Z6" s="163">
        <f>L6/L$34</f>
        <v>0</v>
      </c>
      <c r="AA6" s="26">
        <f aca="true" t="shared" si="1" ref="AA6:AA34">N6/N$34</f>
        <v>0</v>
      </c>
      <c r="AB6" s="26">
        <f aca="true" t="shared" si="2" ref="AB6:AB34">P6/P$34</f>
        <v>0</v>
      </c>
      <c r="AC6" s="107">
        <f aca="true" t="shared" si="3" ref="AC6:AC34">R6/R$34</f>
        <v>0.17496807151979565</v>
      </c>
      <c r="AD6" s="90" t="str">
        <f>IF(ISERROR(1/S6)=TRUE,"出現しない",1/S6*4)</f>
        <v>出現しない</v>
      </c>
      <c r="AE6" s="27" t="str">
        <f>IF(ISERROR(1/T6)=TRUE,"出現しない",1/T6*4)</f>
        <v>出現しない</v>
      </c>
      <c r="AF6" s="27" t="str">
        <f>IF(ISERROR(1/AA7)=TRUE,"出現しない",1/AA7*3)</f>
        <v>出現しない</v>
      </c>
      <c r="AG6" s="27" t="str">
        <f>IF(ISERROR(1/AB7)=TRUE,"出現しない",1/AB7*2)</f>
        <v>出現しない</v>
      </c>
      <c r="AH6" s="108">
        <f>IF(ISERROR(1/AC6)=TRUE,"出現しない",1/AC6)</f>
        <v>5.7153284671532845</v>
      </c>
      <c r="AI6" s="109">
        <v>20</v>
      </c>
      <c r="AJ6" s="53"/>
      <c r="AK6" s="53"/>
      <c r="AL6" s="53"/>
    </row>
    <row r="7" spans="2:38" ht="13.5">
      <c r="B7" s="9" t="s">
        <v>523</v>
      </c>
      <c r="C7" s="58">
        <v>1</v>
      </c>
      <c r="D7" s="67">
        <v>0</v>
      </c>
      <c r="E7" s="40" t="s">
        <v>739</v>
      </c>
      <c r="F7" s="150">
        <v>0</v>
      </c>
      <c r="G7" s="151" t="s">
        <v>739</v>
      </c>
      <c r="H7" s="150">
        <v>0</v>
      </c>
      <c r="I7" s="151" t="s">
        <v>739</v>
      </c>
      <c r="J7" s="150">
        <v>0</v>
      </c>
      <c r="K7" s="151" t="s">
        <v>739</v>
      </c>
      <c r="L7" s="151">
        <v>0</v>
      </c>
      <c r="M7" s="151" t="s">
        <v>739</v>
      </c>
      <c r="N7" s="40">
        <v>0</v>
      </c>
      <c r="O7" s="40" t="s">
        <v>739</v>
      </c>
      <c r="P7" s="40">
        <v>0</v>
      </c>
      <c r="Q7" s="58" t="s">
        <v>739</v>
      </c>
      <c r="R7" s="68">
        <v>127</v>
      </c>
      <c r="S7" s="79">
        <f aca="true" t="shared" si="4" ref="S7:S31">J7/J$34</f>
        <v>0</v>
      </c>
      <c r="T7" s="26">
        <f aca="true" t="shared" si="5" ref="T7:T31">L7/L$34</f>
        <v>0</v>
      </c>
      <c r="U7" s="26" t="s">
        <v>739</v>
      </c>
      <c r="V7" s="26">
        <f aca="true" t="shared" si="6" ref="V7:V33">D7/D$34</f>
        <v>0</v>
      </c>
      <c r="W7" s="163">
        <f t="shared" si="0"/>
        <v>0</v>
      </c>
      <c r="X7" s="163">
        <f aca="true" t="shared" si="7" ref="X7:X34">H7/H$34</f>
        <v>0</v>
      </c>
      <c r="Y7" s="163">
        <f aca="true" t="shared" si="8" ref="Y7:Y34">J7/J$34</f>
        <v>0</v>
      </c>
      <c r="Z7" s="163">
        <f aca="true" t="shared" si="9" ref="Z7:Z34">L7/L$34</f>
        <v>0</v>
      </c>
      <c r="AA7" s="26">
        <f t="shared" si="1"/>
        <v>0</v>
      </c>
      <c r="AB7" s="26">
        <f t="shared" si="2"/>
        <v>0</v>
      </c>
      <c r="AC7" s="80">
        <f t="shared" si="3"/>
        <v>0.16219667943805874</v>
      </c>
      <c r="AD7" s="90" t="str">
        <f aca="true" t="shared" si="10" ref="AD7:AD33">IF(ISERROR(1/S7)=TRUE,"出現しない",1/S7*4)</f>
        <v>出現しない</v>
      </c>
      <c r="AE7" s="27" t="str">
        <f>IF(ISERROR(1/T7)=TRUE,"出現しない",1/T7*4)</f>
        <v>出現しない</v>
      </c>
      <c r="AF7" s="27" t="str">
        <f>IF(ISERROR(1/AA8)=TRUE,"出現しない",1/AA8*3)</f>
        <v>出現しない</v>
      </c>
      <c r="AG7" s="27" t="str">
        <f>IF(ISERROR(1/AB8)=TRUE,"出現しない",1/AB8*2)</f>
        <v>出現しない</v>
      </c>
      <c r="AH7" s="91">
        <f>IF(ISERROR(1/AC7)=TRUE,"出現しない",1/AC7)</f>
        <v>6.165354330708662</v>
      </c>
      <c r="AI7" s="28">
        <v>20</v>
      </c>
      <c r="AJ7" s="20"/>
      <c r="AK7" s="20"/>
      <c r="AL7" s="20"/>
    </row>
    <row r="8" spans="2:38" ht="13.5">
      <c r="B8" s="9" t="s">
        <v>526</v>
      </c>
      <c r="C8" s="58">
        <v>1</v>
      </c>
      <c r="D8" s="67">
        <v>0</v>
      </c>
      <c r="E8" s="40" t="s">
        <v>739</v>
      </c>
      <c r="F8" s="150">
        <v>0</v>
      </c>
      <c r="G8" s="151" t="s">
        <v>739</v>
      </c>
      <c r="H8" s="150">
        <v>0</v>
      </c>
      <c r="I8" s="151" t="s">
        <v>739</v>
      </c>
      <c r="J8" s="150">
        <v>0</v>
      </c>
      <c r="K8" s="151" t="s">
        <v>739</v>
      </c>
      <c r="L8" s="151">
        <v>0</v>
      </c>
      <c r="M8" s="151" t="s">
        <v>739</v>
      </c>
      <c r="N8" s="40">
        <v>0</v>
      </c>
      <c r="O8" s="40" t="s">
        <v>739</v>
      </c>
      <c r="P8" s="40">
        <v>0</v>
      </c>
      <c r="Q8" s="58" t="s">
        <v>739</v>
      </c>
      <c r="R8" s="68">
        <v>138</v>
      </c>
      <c r="S8" s="79">
        <f t="shared" si="4"/>
        <v>0</v>
      </c>
      <c r="T8" s="26">
        <f t="shared" si="5"/>
        <v>0</v>
      </c>
      <c r="U8" s="26" t="s">
        <v>739</v>
      </c>
      <c r="V8" s="26">
        <f t="shared" si="6"/>
        <v>0</v>
      </c>
      <c r="W8" s="163">
        <f t="shared" si="0"/>
        <v>0</v>
      </c>
      <c r="X8" s="163">
        <f t="shared" si="7"/>
        <v>0</v>
      </c>
      <c r="Y8" s="163">
        <f t="shared" si="8"/>
        <v>0</v>
      </c>
      <c r="Z8" s="163">
        <f t="shared" si="9"/>
        <v>0</v>
      </c>
      <c r="AA8" s="26">
        <f t="shared" si="1"/>
        <v>0</v>
      </c>
      <c r="AB8" s="26">
        <f t="shared" si="2"/>
        <v>0</v>
      </c>
      <c r="AC8" s="80">
        <f t="shared" si="3"/>
        <v>0.17624521072796934</v>
      </c>
      <c r="AD8" s="90" t="str">
        <f t="shared" si="10"/>
        <v>出現しない</v>
      </c>
      <c r="AE8" s="27" t="str">
        <f aca="true" t="shared" si="11" ref="AE8:AE34">IF(ISERROR(1/T8)=TRUE,"出現しない",1/T8*4)</f>
        <v>出現しない</v>
      </c>
      <c r="AF8" s="27" t="str">
        <f aca="true" t="shared" si="12" ref="AF8:AF34">IF(ISERROR(1/AA8)=TRUE,"出現しない",1/AA8*3)</f>
        <v>出現しない</v>
      </c>
      <c r="AG8" s="27" t="str">
        <f aca="true" t="shared" si="13" ref="AG8:AG34">IF(ISERROR(1/AB8)=TRUE,"出現しない",1/AB8*2)</f>
        <v>出現しない</v>
      </c>
      <c r="AH8" s="91">
        <f aca="true" t="shared" si="14" ref="AH8:AH34">IF(ISERROR(1/AC8)=TRUE,"出現しない",1/AC8)</f>
        <v>5.673913043478262</v>
      </c>
      <c r="AI8" s="28">
        <v>20</v>
      </c>
      <c r="AJ8" s="20"/>
      <c r="AK8" s="20"/>
      <c r="AL8" s="20"/>
    </row>
    <row r="9" spans="2:38" ht="14.25" thickBot="1">
      <c r="B9" s="10" t="s">
        <v>527</v>
      </c>
      <c r="C9" s="59">
        <v>1</v>
      </c>
      <c r="D9" s="69">
        <v>0</v>
      </c>
      <c r="E9" s="41" t="s">
        <v>739</v>
      </c>
      <c r="F9" s="152">
        <v>0</v>
      </c>
      <c r="G9" s="153" t="s">
        <v>739</v>
      </c>
      <c r="H9" s="152">
        <v>0</v>
      </c>
      <c r="I9" s="153" t="s">
        <v>739</v>
      </c>
      <c r="J9" s="152">
        <v>0</v>
      </c>
      <c r="K9" s="153" t="s">
        <v>739</v>
      </c>
      <c r="L9" s="153">
        <v>0</v>
      </c>
      <c r="M9" s="153" t="s">
        <v>739</v>
      </c>
      <c r="N9" s="41">
        <v>0</v>
      </c>
      <c r="O9" s="41" t="s">
        <v>739</v>
      </c>
      <c r="P9" s="41">
        <v>0</v>
      </c>
      <c r="Q9" s="59" t="s">
        <v>739</v>
      </c>
      <c r="R9" s="70">
        <v>113</v>
      </c>
      <c r="S9" s="81">
        <f t="shared" si="4"/>
        <v>0</v>
      </c>
      <c r="T9" s="29">
        <f t="shared" si="5"/>
        <v>0</v>
      </c>
      <c r="U9" s="29" t="s">
        <v>739</v>
      </c>
      <c r="V9" s="26">
        <f t="shared" si="6"/>
        <v>0</v>
      </c>
      <c r="W9" s="163">
        <f t="shared" si="0"/>
        <v>0</v>
      </c>
      <c r="X9" s="163">
        <f t="shared" si="7"/>
        <v>0</v>
      </c>
      <c r="Y9" s="163">
        <f t="shared" si="8"/>
        <v>0</v>
      </c>
      <c r="Z9" s="164">
        <f t="shared" si="9"/>
        <v>0</v>
      </c>
      <c r="AA9" s="29">
        <f t="shared" si="1"/>
        <v>0</v>
      </c>
      <c r="AB9" s="29">
        <f t="shared" si="2"/>
        <v>0</v>
      </c>
      <c r="AC9" s="82">
        <f t="shared" si="3"/>
        <v>0.14431673052362706</v>
      </c>
      <c r="AD9" s="90" t="str">
        <f t="shared" si="10"/>
        <v>出現しない</v>
      </c>
      <c r="AE9" s="30" t="str">
        <f t="shared" si="11"/>
        <v>出現しない</v>
      </c>
      <c r="AF9" s="30" t="str">
        <f t="shared" si="12"/>
        <v>出現しない</v>
      </c>
      <c r="AG9" s="30" t="str">
        <f t="shared" si="13"/>
        <v>出現しない</v>
      </c>
      <c r="AH9" s="93">
        <f t="shared" si="14"/>
        <v>6.92920353982301</v>
      </c>
      <c r="AI9" s="31">
        <v>20</v>
      </c>
      <c r="AJ9" s="21"/>
      <c r="AK9" s="21"/>
      <c r="AL9" s="21"/>
    </row>
    <row r="10" spans="2:38" ht="13.5">
      <c r="B10" s="9" t="s">
        <v>525</v>
      </c>
      <c r="C10" s="58">
        <v>2</v>
      </c>
      <c r="D10" s="67">
        <v>0</v>
      </c>
      <c r="E10" s="40" t="s">
        <v>739</v>
      </c>
      <c r="F10" s="150">
        <v>0</v>
      </c>
      <c r="G10" s="151" t="s">
        <v>739</v>
      </c>
      <c r="H10" s="150">
        <v>0</v>
      </c>
      <c r="I10" s="151" t="s">
        <v>739</v>
      </c>
      <c r="J10" s="150">
        <v>0</v>
      </c>
      <c r="K10" s="151" t="s">
        <v>739</v>
      </c>
      <c r="L10" s="151">
        <v>0</v>
      </c>
      <c r="M10" s="151" t="s">
        <v>739</v>
      </c>
      <c r="N10" s="40">
        <v>0</v>
      </c>
      <c r="O10" s="40" t="s">
        <v>739</v>
      </c>
      <c r="P10" s="40">
        <v>77</v>
      </c>
      <c r="Q10" s="58" t="s">
        <v>739</v>
      </c>
      <c r="R10" s="68">
        <v>75</v>
      </c>
      <c r="S10" s="79">
        <f t="shared" si="4"/>
        <v>0</v>
      </c>
      <c r="T10" s="26">
        <f t="shared" si="5"/>
        <v>0</v>
      </c>
      <c r="U10" s="26" t="s">
        <v>739</v>
      </c>
      <c r="V10" s="26">
        <f t="shared" si="6"/>
        <v>0</v>
      </c>
      <c r="W10" s="163">
        <f t="shared" si="0"/>
        <v>0</v>
      </c>
      <c r="X10" s="163">
        <f t="shared" si="7"/>
        <v>0</v>
      </c>
      <c r="Y10" s="163">
        <f t="shared" si="8"/>
        <v>0</v>
      </c>
      <c r="Z10" s="165">
        <f t="shared" si="9"/>
        <v>0</v>
      </c>
      <c r="AA10" s="26">
        <f t="shared" si="1"/>
        <v>0</v>
      </c>
      <c r="AB10" s="26">
        <f t="shared" si="2"/>
        <v>0.13391304347826086</v>
      </c>
      <c r="AC10" s="80">
        <f t="shared" si="3"/>
        <v>0.09578544061302682</v>
      </c>
      <c r="AD10" s="90" t="str">
        <f t="shared" si="10"/>
        <v>出現しない</v>
      </c>
      <c r="AE10" s="27" t="str">
        <f t="shared" si="11"/>
        <v>出現しない</v>
      </c>
      <c r="AF10" s="27" t="str">
        <f t="shared" si="12"/>
        <v>出現しない</v>
      </c>
      <c r="AG10" s="27">
        <f t="shared" si="13"/>
        <v>14.935064935064936</v>
      </c>
      <c r="AH10" s="91">
        <f t="shared" si="14"/>
        <v>10.44</v>
      </c>
      <c r="AI10" s="28">
        <v>20</v>
      </c>
      <c r="AJ10" s="20"/>
      <c r="AK10" s="20"/>
      <c r="AL10" s="20"/>
    </row>
    <row r="11" spans="2:38" ht="13.5">
      <c r="B11" s="9" t="s">
        <v>529</v>
      </c>
      <c r="C11" s="58">
        <v>2</v>
      </c>
      <c r="D11" s="67">
        <v>0</v>
      </c>
      <c r="E11" s="40" t="s">
        <v>739</v>
      </c>
      <c r="F11" s="150">
        <v>0</v>
      </c>
      <c r="G11" s="151" t="s">
        <v>739</v>
      </c>
      <c r="H11" s="150">
        <v>0</v>
      </c>
      <c r="I11" s="151" t="s">
        <v>739</v>
      </c>
      <c r="J11" s="150">
        <v>0</v>
      </c>
      <c r="K11" s="151" t="s">
        <v>739</v>
      </c>
      <c r="L11" s="151">
        <v>0</v>
      </c>
      <c r="M11" s="151" t="s">
        <v>739</v>
      </c>
      <c r="N11" s="40">
        <v>0</v>
      </c>
      <c r="O11" s="40" t="s">
        <v>739</v>
      </c>
      <c r="P11" s="40">
        <v>76</v>
      </c>
      <c r="Q11" s="58" t="s">
        <v>739</v>
      </c>
      <c r="R11" s="68">
        <v>68</v>
      </c>
      <c r="S11" s="79">
        <f t="shared" si="4"/>
        <v>0</v>
      </c>
      <c r="T11" s="26">
        <f t="shared" si="5"/>
        <v>0</v>
      </c>
      <c r="U11" s="26" t="s">
        <v>739</v>
      </c>
      <c r="V11" s="26">
        <f t="shared" si="6"/>
        <v>0</v>
      </c>
      <c r="W11" s="163">
        <f t="shared" si="0"/>
        <v>0</v>
      </c>
      <c r="X11" s="163">
        <f t="shared" si="7"/>
        <v>0</v>
      </c>
      <c r="Y11" s="163">
        <f t="shared" si="8"/>
        <v>0</v>
      </c>
      <c r="Z11" s="163">
        <f t="shared" si="9"/>
        <v>0</v>
      </c>
      <c r="AA11" s="26">
        <f t="shared" si="1"/>
        <v>0</v>
      </c>
      <c r="AB11" s="26">
        <f t="shared" si="2"/>
        <v>0.13217391304347825</v>
      </c>
      <c r="AC11" s="80">
        <f t="shared" si="3"/>
        <v>0.08684546615581099</v>
      </c>
      <c r="AD11" s="90" t="str">
        <f t="shared" si="10"/>
        <v>出現しない</v>
      </c>
      <c r="AE11" s="27" t="str">
        <f t="shared" si="11"/>
        <v>出現しない</v>
      </c>
      <c r="AF11" s="27" t="str">
        <f t="shared" si="12"/>
        <v>出現しない</v>
      </c>
      <c r="AG11" s="27">
        <f t="shared" si="13"/>
        <v>15.131578947368421</v>
      </c>
      <c r="AH11" s="91">
        <f t="shared" si="14"/>
        <v>11.51470588235294</v>
      </c>
      <c r="AI11" s="28">
        <v>20</v>
      </c>
      <c r="AJ11" s="20"/>
      <c r="AK11" s="20"/>
      <c r="AL11" s="20"/>
    </row>
    <row r="12" spans="2:38" ht="13.5">
      <c r="B12" s="37" t="s">
        <v>524</v>
      </c>
      <c r="C12" s="61">
        <v>2</v>
      </c>
      <c r="D12" s="73">
        <v>0</v>
      </c>
      <c r="E12" s="42" t="s">
        <v>739</v>
      </c>
      <c r="F12" s="154">
        <v>0</v>
      </c>
      <c r="G12" s="155" t="s">
        <v>739</v>
      </c>
      <c r="H12" s="154">
        <v>0</v>
      </c>
      <c r="I12" s="155" t="s">
        <v>739</v>
      </c>
      <c r="J12" s="154">
        <v>0</v>
      </c>
      <c r="K12" s="155" t="s">
        <v>739</v>
      </c>
      <c r="L12" s="155">
        <v>0</v>
      </c>
      <c r="M12" s="155" t="s">
        <v>739</v>
      </c>
      <c r="N12" s="42">
        <v>0</v>
      </c>
      <c r="O12" s="42" t="s">
        <v>739</v>
      </c>
      <c r="P12" s="42">
        <v>56</v>
      </c>
      <c r="Q12" s="61" t="s">
        <v>739</v>
      </c>
      <c r="R12" s="74">
        <v>38</v>
      </c>
      <c r="S12" s="85">
        <f t="shared" si="4"/>
        <v>0</v>
      </c>
      <c r="T12" s="43">
        <f t="shared" si="5"/>
        <v>0</v>
      </c>
      <c r="U12" s="43" t="s">
        <v>739</v>
      </c>
      <c r="V12" s="26">
        <f t="shared" si="6"/>
        <v>0</v>
      </c>
      <c r="W12" s="163">
        <f t="shared" si="0"/>
        <v>0</v>
      </c>
      <c r="X12" s="163">
        <f t="shared" si="7"/>
        <v>0</v>
      </c>
      <c r="Y12" s="163">
        <f t="shared" si="8"/>
        <v>0</v>
      </c>
      <c r="Z12" s="163">
        <f t="shared" si="9"/>
        <v>0</v>
      </c>
      <c r="AA12" s="43">
        <f t="shared" si="1"/>
        <v>0</v>
      </c>
      <c r="AB12" s="43">
        <f t="shared" si="2"/>
        <v>0.09739130434782609</v>
      </c>
      <c r="AC12" s="86">
        <f t="shared" si="3"/>
        <v>0.04853128991060025</v>
      </c>
      <c r="AD12" s="90" t="str">
        <f t="shared" si="10"/>
        <v>出現しない</v>
      </c>
      <c r="AE12" s="44" t="str">
        <f>IF(ISERROR(1/T12)=TRUE,"出現しない",1/T12*4)</f>
        <v>出現しない</v>
      </c>
      <c r="AF12" s="44" t="str">
        <f>IF(ISERROR(1/AA12)=TRUE,"出現しない",1/AA12*3)</f>
        <v>出現しない</v>
      </c>
      <c r="AG12" s="44">
        <f>IF(ISERROR(1/AB12)=TRUE,"出現しない",1/AB12*2)</f>
        <v>20.535714285714285</v>
      </c>
      <c r="AH12" s="95">
        <f>IF(ISERROR(1/AC12)=TRUE,"出現しない",1/AC12)</f>
        <v>20.605263157894736</v>
      </c>
      <c r="AI12" s="106">
        <v>20</v>
      </c>
      <c r="AJ12" s="38"/>
      <c r="AK12" s="38"/>
      <c r="AL12" s="38"/>
    </row>
    <row r="13" spans="2:38" ht="14.25" thickBot="1">
      <c r="B13" s="9" t="s">
        <v>600</v>
      </c>
      <c r="C13" s="58">
        <v>2</v>
      </c>
      <c r="D13" s="67">
        <v>0</v>
      </c>
      <c r="E13" s="40" t="s">
        <v>739</v>
      </c>
      <c r="F13" s="150">
        <v>0</v>
      </c>
      <c r="G13" s="151" t="s">
        <v>739</v>
      </c>
      <c r="H13" s="150">
        <v>0</v>
      </c>
      <c r="I13" s="151" t="s">
        <v>739</v>
      </c>
      <c r="J13" s="150">
        <v>0</v>
      </c>
      <c r="K13" s="151" t="s">
        <v>739</v>
      </c>
      <c r="L13" s="151">
        <v>0</v>
      </c>
      <c r="M13" s="151" t="s">
        <v>739</v>
      </c>
      <c r="N13" s="40">
        <v>0</v>
      </c>
      <c r="O13" s="40" t="s">
        <v>739</v>
      </c>
      <c r="P13" s="40">
        <v>94</v>
      </c>
      <c r="Q13" s="58" t="s">
        <v>739</v>
      </c>
      <c r="R13" s="68">
        <v>0</v>
      </c>
      <c r="S13" s="79">
        <f t="shared" si="4"/>
        <v>0</v>
      </c>
      <c r="T13" s="26">
        <f t="shared" si="5"/>
        <v>0</v>
      </c>
      <c r="U13" s="26" t="s">
        <v>739</v>
      </c>
      <c r="V13" s="26">
        <f t="shared" si="6"/>
        <v>0</v>
      </c>
      <c r="W13" s="163">
        <f t="shared" si="0"/>
        <v>0</v>
      </c>
      <c r="X13" s="163">
        <f t="shared" si="7"/>
        <v>0</v>
      </c>
      <c r="Y13" s="163">
        <f t="shared" si="8"/>
        <v>0</v>
      </c>
      <c r="Z13" s="164">
        <f t="shared" si="9"/>
        <v>0</v>
      </c>
      <c r="AA13" s="26">
        <f t="shared" si="1"/>
        <v>0</v>
      </c>
      <c r="AB13" s="26">
        <f t="shared" si="2"/>
        <v>0.1634782608695652</v>
      </c>
      <c r="AC13" s="80">
        <f t="shared" si="3"/>
        <v>0</v>
      </c>
      <c r="AD13" s="90" t="str">
        <f t="shared" si="10"/>
        <v>出現しない</v>
      </c>
      <c r="AE13" s="27" t="str">
        <f t="shared" si="11"/>
        <v>出現しない</v>
      </c>
      <c r="AF13" s="27" t="str">
        <f t="shared" si="12"/>
        <v>出現しない</v>
      </c>
      <c r="AG13" s="27">
        <f t="shared" si="13"/>
        <v>12.23404255319149</v>
      </c>
      <c r="AH13" s="91" t="str">
        <f t="shared" si="14"/>
        <v>出現しない</v>
      </c>
      <c r="AI13" s="28">
        <v>20</v>
      </c>
      <c r="AJ13" s="20"/>
      <c r="AK13" s="20"/>
      <c r="AL13" s="20"/>
    </row>
    <row r="14" spans="2:38" ht="13.5">
      <c r="B14" s="8" t="s">
        <v>530</v>
      </c>
      <c r="C14" s="57">
        <v>3</v>
      </c>
      <c r="D14" s="65">
        <v>0</v>
      </c>
      <c r="E14" s="39" t="s">
        <v>739</v>
      </c>
      <c r="F14" s="156">
        <v>0</v>
      </c>
      <c r="G14" s="157" t="s">
        <v>739</v>
      </c>
      <c r="H14" s="156">
        <v>0</v>
      </c>
      <c r="I14" s="157" t="s">
        <v>739</v>
      </c>
      <c r="J14" s="156">
        <v>0</v>
      </c>
      <c r="K14" s="157" t="s">
        <v>739</v>
      </c>
      <c r="L14" s="157">
        <v>0</v>
      </c>
      <c r="M14" s="157" t="s">
        <v>739</v>
      </c>
      <c r="N14" s="39">
        <v>0</v>
      </c>
      <c r="O14" s="39" t="s">
        <v>739</v>
      </c>
      <c r="P14" s="39">
        <v>60</v>
      </c>
      <c r="Q14" s="57" t="s">
        <v>739</v>
      </c>
      <c r="R14" s="66">
        <v>32</v>
      </c>
      <c r="S14" s="77">
        <f t="shared" si="4"/>
        <v>0</v>
      </c>
      <c r="T14" s="23">
        <f t="shared" si="5"/>
        <v>0</v>
      </c>
      <c r="U14" s="23" t="s">
        <v>739</v>
      </c>
      <c r="V14" s="26">
        <f t="shared" si="6"/>
        <v>0</v>
      </c>
      <c r="W14" s="163">
        <f t="shared" si="0"/>
        <v>0</v>
      </c>
      <c r="X14" s="163">
        <f t="shared" si="7"/>
        <v>0</v>
      </c>
      <c r="Y14" s="163">
        <f t="shared" si="8"/>
        <v>0</v>
      </c>
      <c r="Z14" s="165">
        <f t="shared" si="9"/>
        <v>0</v>
      </c>
      <c r="AA14" s="23">
        <f t="shared" si="1"/>
        <v>0</v>
      </c>
      <c r="AB14" s="23">
        <f t="shared" si="2"/>
        <v>0.10434782608695652</v>
      </c>
      <c r="AC14" s="78">
        <f t="shared" si="3"/>
        <v>0.04086845466155811</v>
      </c>
      <c r="AD14" s="90" t="str">
        <f t="shared" si="10"/>
        <v>出現しない</v>
      </c>
      <c r="AE14" s="24" t="str">
        <f t="shared" si="11"/>
        <v>出現しない</v>
      </c>
      <c r="AF14" s="24" t="str">
        <f t="shared" si="12"/>
        <v>出現しない</v>
      </c>
      <c r="AG14" s="24">
        <f t="shared" si="13"/>
        <v>19.166666666666668</v>
      </c>
      <c r="AH14" s="89">
        <f t="shared" si="14"/>
        <v>24.46875</v>
      </c>
      <c r="AI14" s="25">
        <v>20</v>
      </c>
      <c r="AJ14" s="19"/>
      <c r="AK14" s="19"/>
      <c r="AL14" s="19"/>
    </row>
    <row r="15" spans="2:38" ht="13.5">
      <c r="B15" s="9" t="s">
        <v>542</v>
      </c>
      <c r="C15" s="58">
        <v>3</v>
      </c>
      <c r="D15" s="67">
        <v>0</v>
      </c>
      <c r="E15" s="40" t="s">
        <v>739</v>
      </c>
      <c r="F15" s="150">
        <v>0</v>
      </c>
      <c r="G15" s="151" t="s">
        <v>739</v>
      </c>
      <c r="H15" s="150">
        <v>0</v>
      </c>
      <c r="I15" s="151" t="s">
        <v>739</v>
      </c>
      <c r="J15" s="150">
        <v>0</v>
      </c>
      <c r="K15" s="151" t="s">
        <v>739</v>
      </c>
      <c r="L15" s="151">
        <v>0</v>
      </c>
      <c r="M15" s="151" t="s">
        <v>739</v>
      </c>
      <c r="N15" s="40">
        <v>0</v>
      </c>
      <c r="O15" s="40" t="s">
        <v>739</v>
      </c>
      <c r="P15" s="40">
        <v>48</v>
      </c>
      <c r="Q15" s="58" t="s">
        <v>739</v>
      </c>
      <c r="R15" s="68">
        <v>18</v>
      </c>
      <c r="S15" s="79">
        <f t="shared" si="4"/>
        <v>0</v>
      </c>
      <c r="T15" s="26">
        <f t="shared" si="5"/>
        <v>0</v>
      </c>
      <c r="U15" s="26" t="s">
        <v>739</v>
      </c>
      <c r="V15" s="26">
        <f t="shared" si="6"/>
        <v>0</v>
      </c>
      <c r="W15" s="163">
        <f t="shared" si="0"/>
        <v>0</v>
      </c>
      <c r="X15" s="163">
        <f t="shared" si="7"/>
        <v>0</v>
      </c>
      <c r="Y15" s="163">
        <f t="shared" si="8"/>
        <v>0</v>
      </c>
      <c r="Z15" s="163">
        <f t="shared" si="9"/>
        <v>0</v>
      </c>
      <c r="AA15" s="26">
        <f t="shared" si="1"/>
        <v>0</v>
      </c>
      <c r="AB15" s="26">
        <f t="shared" si="2"/>
        <v>0.08347826086956522</v>
      </c>
      <c r="AC15" s="80">
        <f t="shared" si="3"/>
        <v>0.022988505747126436</v>
      </c>
      <c r="AD15" s="90" t="str">
        <f t="shared" si="10"/>
        <v>出現しない</v>
      </c>
      <c r="AE15" s="27" t="str">
        <f t="shared" si="11"/>
        <v>出現しない</v>
      </c>
      <c r="AF15" s="27" t="str">
        <f t="shared" si="12"/>
        <v>出現しない</v>
      </c>
      <c r="AG15" s="27">
        <f t="shared" si="13"/>
        <v>23.958333333333332</v>
      </c>
      <c r="AH15" s="91">
        <f t="shared" si="14"/>
        <v>43.5</v>
      </c>
      <c r="AI15" s="28">
        <v>20</v>
      </c>
      <c r="AJ15" s="20"/>
      <c r="AK15" s="20"/>
      <c r="AL15" s="20"/>
    </row>
    <row r="16" spans="2:38" ht="13.5">
      <c r="B16" s="9" t="s">
        <v>531</v>
      </c>
      <c r="C16" s="58">
        <v>3</v>
      </c>
      <c r="D16" s="67">
        <v>0</v>
      </c>
      <c r="E16" s="40" t="s">
        <v>739</v>
      </c>
      <c r="F16" s="150">
        <v>0</v>
      </c>
      <c r="G16" s="151" t="s">
        <v>739</v>
      </c>
      <c r="H16" s="150">
        <v>0</v>
      </c>
      <c r="I16" s="151" t="s">
        <v>739</v>
      </c>
      <c r="J16" s="150">
        <v>0</v>
      </c>
      <c r="K16" s="151" t="s">
        <v>739</v>
      </c>
      <c r="L16" s="151">
        <v>0</v>
      </c>
      <c r="M16" s="151" t="s">
        <v>739</v>
      </c>
      <c r="N16" s="40">
        <v>0</v>
      </c>
      <c r="O16" s="40" t="s">
        <v>739</v>
      </c>
      <c r="P16" s="40">
        <v>43</v>
      </c>
      <c r="Q16" s="58" t="s">
        <v>739</v>
      </c>
      <c r="R16" s="68">
        <v>17</v>
      </c>
      <c r="S16" s="79">
        <f t="shared" si="4"/>
        <v>0</v>
      </c>
      <c r="T16" s="26">
        <f t="shared" si="5"/>
        <v>0</v>
      </c>
      <c r="U16" s="26" t="s">
        <v>739</v>
      </c>
      <c r="V16" s="26">
        <f t="shared" si="6"/>
        <v>0</v>
      </c>
      <c r="W16" s="163">
        <f t="shared" si="0"/>
        <v>0</v>
      </c>
      <c r="X16" s="163">
        <f t="shared" si="7"/>
        <v>0</v>
      </c>
      <c r="Y16" s="163">
        <f t="shared" si="8"/>
        <v>0</v>
      </c>
      <c r="Z16" s="163">
        <f t="shared" si="9"/>
        <v>0</v>
      </c>
      <c r="AA16" s="26">
        <f t="shared" si="1"/>
        <v>0</v>
      </c>
      <c r="AB16" s="26">
        <f t="shared" si="2"/>
        <v>0.07478260869565218</v>
      </c>
      <c r="AC16" s="80">
        <f t="shared" si="3"/>
        <v>0.021711366538952746</v>
      </c>
      <c r="AD16" s="90" t="str">
        <f t="shared" si="10"/>
        <v>出現しない</v>
      </c>
      <c r="AE16" s="27" t="str">
        <f>IF(ISERROR(1/T16)=TRUE,"出現しない",1/T16*4)</f>
        <v>出現しない</v>
      </c>
      <c r="AF16" s="27" t="str">
        <f>IF(ISERROR(1/AA16)=TRUE,"出現しない",1/AA16*3)</f>
        <v>出現しない</v>
      </c>
      <c r="AG16" s="27">
        <f>IF(ISERROR(1/AB16)=TRUE,"出現しない",1/AB16*2)</f>
        <v>26.74418604651163</v>
      </c>
      <c r="AH16" s="91">
        <f>IF(ISERROR(1/AC16)=TRUE,"出現しない",1/AC16)</f>
        <v>46.05882352941176</v>
      </c>
      <c r="AI16" s="28">
        <v>20</v>
      </c>
      <c r="AJ16" s="20"/>
      <c r="AK16" s="20"/>
      <c r="AL16" s="20"/>
    </row>
    <row r="17" spans="2:38" ht="13.5">
      <c r="B17" s="9" t="s">
        <v>594</v>
      </c>
      <c r="C17" s="58">
        <v>3</v>
      </c>
      <c r="D17" s="67">
        <v>0</v>
      </c>
      <c r="E17" s="40" t="s">
        <v>739</v>
      </c>
      <c r="F17" s="150">
        <v>0</v>
      </c>
      <c r="G17" s="151" t="s">
        <v>739</v>
      </c>
      <c r="H17" s="150">
        <v>0</v>
      </c>
      <c r="I17" s="151" t="s">
        <v>739</v>
      </c>
      <c r="J17" s="150">
        <v>0</v>
      </c>
      <c r="K17" s="151" t="s">
        <v>739</v>
      </c>
      <c r="L17" s="151">
        <v>0</v>
      </c>
      <c r="M17" s="151" t="s">
        <v>739</v>
      </c>
      <c r="N17" s="40">
        <v>47</v>
      </c>
      <c r="O17" s="40" t="s">
        <v>739</v>
      </c>
      <c r="P17" s="40">
        <v>20</v>
      </c>
      <c r="Q17" s="58" t="s">
        <v>739</v>
      </c>
      <c r="R17" s="68">
        <v>17</v>
      </c>
      <c r="S17" s="79">
        <f t="shared" si="4"/>
        <v>0</v>
      </c>
      <c r="T17" s="26">
        <f t="shared" si="5"/>
        <v>0</v>
      </c>
      <c r="U17" s="26" t="s">
        <v>739</v>
      </c>
      <c r="V17" s="26">
        <f t="shared" si="6"/>
        <v>0</v>
      </c>
      <c r="W17" s="163">
        <f t="shared" si="0"/>
        <v>0</v>
      </c>
      <c r="X17" s="163">
        <f t="shared" si="7"/>
        <v>0</v>
      </c>
      <c r="Y17" s="163">
        <f t="shared" si="8"/>
        <v>0</v>
      </c>
      <c r="Z17" s="163">
        <f t="shared" si="9"/>
        <v>0</v>
      </c>
      <c r="AA17" s="26">
        <f t="shared" si="1"/>
        <v>0.09343936381709742</v>
      </c>
      <c r="AB17" s="26">
        <f t="shared" si="2"/>
        <v>0.034782608695652174</v>
      </c>
      <c r="AC17" s="80">
        <f t="shared" si="3"/>
        <v>0.021711366538952746</v>
      </c>
      <c r="AD17" s="90" t="str">
        <f t="shared" si="10"/>
        <v>出現しない</v>
      </c>
      <c r="AE17" s="27" t="str">
        <f>IF(ISERROR(1/T17)=TRUE,"出現しない",1/T17*4)</f>
        <v>出現しない</v>
      </c>
      <c r="AF17" s="27">
        <f>IF(ISERROR(1/AA17)=TRUE,"出現しない",1/AA17*3)</f>
        <v>32.1063829787234</v>
      </c>
      <c r="AG17" s="27">
        <f>IF(ISERROR(1/AB17)=TRUE,"出現しない",1/AB17*2)</f>
        <v>57.5</v>
      </c>
      <c r="AH17" s="91">
        <f>IF(ISERROR(1/AC17)=TRUE,"出現しない",1/AC17)</f>
        <v>46.05882352941176</v>
      </c>
      <c r="AI17" s="28">
        <v>20</v>
      </c>
      <c r="AJ17" s="20"/>
      <c r="AK17" s="20"/>
      <c r="AL17" s="20"/>
    </row>
    <row r="18" spans="2:38" ht="13.5">
      <c r="B18" s="9" t="s">
        <v>619</v>
      </c>
      <c r="C18" s="58">
        <v>3</v>
      </c>
      <c r="D18" s="67">
        <v>0</v>
      </c>
      <c r="E18" s="40" t="s">
        <v>739</v>
      </c>
      <c r="F18" s="150">
        <v>0</v>
      </c>
      <c r="G18" s="151" t="s">
        <v>739</v>
      </c>
      <c r="H18" s="150">
        <v>0</v>
      </c>
      <c r="I18" s="151" t="s">
        <v>739</v>
      </c>
      <c r="J18" s="150">
        <v>0</v>
      </c>
      <c r="K18" s="151" t="s">
        <v>739</v>
      </c>
      <c r="L18" s="151">
        <v>0</v>
      </c>
      <c r="M18" s="151" t="s">
        <v>739</v>
      </c>
      <c r="N18" s="40">
        <v>79</v>
      </c>
      <c r="O18" s="40" t="s">
        <v>739</v>
      </c>
      <c r="P18" s="40">
        <v>3</v>
      </c>
      <c r="Q18" s="58" t="s">
        <v>739</v>
      </c>
      <c r="R18" s="68">
        <v>0</v>
      </c>
      <c r="S18" s="79">
        <f t="shared" si="4"/>
        <v>0</v>
      </c>
      <c r="T18" s="26">
        <f t="shared" si="5"/>
        <v>0</v>
      </c>
      <c r="U18" s="26" t="s">
        <v>739</v>
      </c>
      <c r="V18" s="26">
        <f t="shared" si="6"/>
        <v>0</v>
      </c>
      <c r="W18" s="163">
        <f t="shared" si="0"/>
        <v>0</v>
      </c>
      <c r="X18" s="163">
        <f t="shared" si="7"/>
        <v>0</v>
      </c>
      <c r="Y18" s="163">
        <f t="shared" si="8"/>
        <v>0</v>
      </c>
      <c r="Z18" s="163">
        <f t="shared" si="9"/>
        <v>0</v>
      </c>
      <c r="AA18" s="26">
        <f t="shared" si="1"/>
        <v>0.15705765407554673</v>
      </c>
      <c r="AB18" s="26">
        <f t="shared" si="2"/>
        <v>0.0052173913043478265</v>
      </c>
      <c r="AC18" s="80">
        <f t="shared" si="3"/>
        <v>0</v>
      </c>
      <c r="AD18" s="90" t="str">
        <f t="shared" si="10"/>
        <v>出現しない</v>
      </c>
      <c r="AE18" s="27" t="str">
        <f t="shared" si="11"/>
        <v>出現しない</v>
      </c>
      <c r="AF18" s="27">
        <f t="shared" si="12"/>
        <v>19.101265822784807</v>
      </c>
      <c r="AG18" s="27">
        <f t="shared" si="13"/>
        <v>383.3333333333333</v>
      </c>
      <c r="AH18" s="91" t="str">
        <f t="shared" si="14"/>
        <v>出現しない</v>
      </c>
      <c r="AI18" s="28">
        <v>20</v>
      </c>
      <c r="AJ18" s="20"/>
      <c r="AK18" s="20"/>
      <c r="AL18" s="20"/>
    </row>
    <row r="19" spans="2:38" ht="14.25" thickBot="1">
      <c r="B19" s="9" t="s">
        <v>599</v>
      </c>
      <c r="C19" s="58">
        <v>3</v>
      </c>
      <c r="D19" s="67">
        <v>0</v>
      </c>
      <c r="E19" s="40" t="s">
        <v>739</v>
      </c>
      <c r="F19" s="150">
        <v>0</v>
      </c>
      <c r="G19" s="151" t="s">
        <v>739</v>
      </c>
      <c r="H19" s="150">
        <v>0</v>
      </c>
      <c r="I19" s="151" t="s">
        <v>739</v>
      </c>
      <c r="J19" s="150">
        <v>0</v>
      </c>
      <c r="K19" s="151" t="s">
        <v>739</v>
      </c>
      <c r="L19" s="151">
        <v>0</v>
      </c>
      <c r="M19" s="151" t="s">
        <v>739</v>
      </c>
      <c r="N19" s="40">
        <v>73</v>
      </c>
      <c r="O19" s="40" t="s">
        <v>739</v>
      </c>
      <c r="P19" s="40">
        <v>35</v>
      </c>
      <c r="Q19" s="58" t="s">
        <v>739</v>
      </c>
      <c r="R19" s="68">
        <v>0</v>
      </c>
      <c r="S19" s="79">
        <f t="shared" si="4"/>
        <v>0</v>
      </c>
      <c r="T19" s="26">
        <f t="shared" si="5"/>
        <v>0</v>
      </c>
      <c r="U19" s="26" t="s">
        <v>739</v>
      </c>
      <c r="V19" s="26">
        <f t="shared" si="6"/>
        <v>0</v>
      </c>
      <c r="W19" s="163">
        <f t="shared" si="0"/>
        <v>0</v>
      </c>
      <c r="X19" s="163">
        <f t="shared" si="7"/>
        <v>0</v>
      </c>
      <c r="Y19" s="163">
        <f t="shared" si="8"/>
        <v>0</v>
      </c>
      <c r="Z19" s="164">
        <f t="shared" si="9"/>
        <v>0</v>
      </c>
      <c r="AA19" s="26">
        <f t="shared" si="1"/>
        <v>0.14512922465208747</v>
      </c>
      <c r="AB19" s="26">
        <f t="shared" si="2"/>
        <v>0.06086956521739131</v>
      </c>
      <c r="AC19" s="80">
        <f t="shared" si="3"/>
        <v>0</v>
      </c>
      <c r="AD19" s="90" t="str">
        <f t="shared" si="10"/>
        <v>出現しない</v>
      </c>
      <c r="AE19" s="27" t="str">
        <f t="shared" si="11"/>
        <v>出現しない</v>
      </c>
      <c r="AF19" s="27">
        <f t="shared" si="12"/>
        <v>20.67123287671233</v>
      </c>
      <c r="AG19" s="27">
        <f t="shared" si="13"/>
        <v>32.857142857142854</v>
      </c>
      <c r="AH19" s="91" t="str">
        <f t="shared" si="14"/>
        <v>出現しない</v>
      </c>
      <c r="AI19" s="28">
        <v>20</v>
      </c>
      <c r="AJ19" s="20"/>
      <c r="AK19" s="20"/>
      <c r="AL19" s="20"/>
    </row>
    <row r="20" spans="2:38" ht="13.5">
      <c r="B20" s="8" t="s">
        <v>595</v>
      </c>
      <c r="C20" s="57">
        <v>4</v>
      </c>
      <c r="D20" s="65">
        <v>0</v>
      </c>
      <c r="E20" s="39" t="s">
        <v>739</v>
      </c>
      <c r="F20" s="156">
        <v>0</v>
      </c>
      <c r="G20" s="157" t="s">
        <v>739</v>
      </c>
      <c r="H20" s="156">
        <v>0</v>
      </c>
      <c r="I20" s="157" t="s">
        <v>739</v>
      </c>
      <c r="J20" s="156">
        <v>0</v>
      </c>
      <c r="K20" s="157" t="s">
        <v>739</v>
      </c>
      <c r="L20" s="157">
        <v>0</v>
      </c>
      <c r="M20" s="157" t="s">
        <v>739</v>
      </c>
      <c r="N20" s="39">
        <v>49</v>
      </c>
      <c r="O20" s="39" t="s">
        <v>739</v>
      </c>
      <c r="P20" s="39">
        <v>23</v>
      </c>
      <c r="Q20" s="57" t="s">
        <v>739</v>
      </c>
      <c r="R20" s="66">
        <v>0</v>
      </c>
      <c r="S20" s="77">
        <f t="shared" si="4"/>
        <v>0</v>
      </c>
      <c r="T20" s="23">
        <f t="shared" si="5"/>
        <v>0</v>
      </c>
      <c r="U20" s="23" t="s">
        <v>739</v>
      </c>
      <c r="V20" s="26">
        <f t="shared" si="6"/>
        <v>0</v>
      </c>
      <c r="W20" s="163">
        <f t="shared" si="0"/>
        <v>0</v>
      </c>
      <c r="X20" s="163">
        <f t="shared" si="7"/>
        <v>0</v>
      </c>
      <c r="Y20" s="163">
        <f t="shared" si="8"/>
        <v>0</v>
      </c>
      <c r="Z20" s="165">
        <f t="shared" si="9"/>
        <v>0</v>
      </c>
      <c r="AA20" s="23">
        <f t="shared" si="1"/>
        <v>0.09741550695825049</v>
      </c>
      <c r="AB20" s="23">
        <f t="shared" si="2"/>
        <v>0.04</v>
      </c>
      <c r="AC20" s="78">
        <f t="shared" si="3"/>
        <v>0</v>
      </c>
      <c r="AD20" s="90" t="str">
        <f t="shared" si="10"/>
        <v>出現しない</v>
      </c>
      <c r="AE20" s="24" t="str">
        <f t="shared" si="11"/>
        <v>出現しない</v>
      </c>
      <c r="AF20" s="24">
        <f t="shared" si="12"/>
        <v>30.79591836734694</v>
      </c>
      <c r="AG20" s="24">
        <f t="shared" si="13"/>
        <v>50</v>
      </c>
      <c r="AH20" s="89" t="str">
        <f t="shared" si="14"/>
        <v>出現しない</v>
      </c>
      <c r="AI20" s="25">
        <v>15</v>
      </c>
      <c r="AJ20" s="19"/>
      <c r="AK20" s="19"/>
      <c r="AL20" s="19"/>
    </row>
    <row r="21" spans="2:38" ht="13.5">
      <c r="B21" s="9" t="s">
        <v>596</v>
      </c>
      <c r="C21" s="58">
        <v>4</v>
      </c>
      <c r="D21" s="67">
        <v>0</v>
      </c>
      <c r="E21" s="40" t="s">
        <v>739</v>
      </c>
      <c r="F21" s="150">
        <v>0</v>
      </c>
      <c r="G21" s="151" t="s">
        <v>739</v>
      </c>
      <c r="H21" s="150">
        <v>0</v>
      </c>
      <c r="I21" s="151" t="s">
        <v>739</v>
      </c>
      <c r="J21" s="150">
        <v>0</v>
      </c>
      <c r="K21" s="151" t="s">
        <v>739</v>
      </c>
      <c r="L21" s="151">
        <v>0</v>
      </c>
      <c r="M21" s="151" t="s">
        <v>739</v>
      </c>
      <c r="N21" s="40">
        <v>45</v>
      </c>
      <c r="O21" s="40" t="s">
        <v>739</v>
      </c>
      <c r="P21" s="40">
        <v>26</v>
      </c>
      <c r="Q21" s="58" t="s">
        <v>739</v>
      </c>
      <c r="R21" s="68">
        <v>0</v>
      </c>
      <c r="S21" s="79">
        <f t="shared" si="4"/>
        <v>0</v>
      </c>
      <c r="T21" s="26">
        <f t="shared" si="5"/>
        <v>0</v>
      </c>
      <c r="U21" s="26" t="s">
        <v>739</v>
      </c>
      <c r="V21" s="26">
        <f t="shared" si="6"/>
        <v>0</v>
      </c>
      <c r="W21" s="163">
        <f t="shared" si="0"/>
        <v>0</v>
      </c>
      <c r="X21" s="163">
        <f t="shared" si="7"/>
        <v>0</v>
      </c>
      <c r="Y21" s="163">
        <f t="shared" si="8"/>
        <v>0</v>
      </c>
      <c r="Z21" s="163">
        <f t="shared" si="9"/>
        <v>0</v>
      </c>
      <c r="AA21" s="26">
        <f t="shared" si="1"/>
        <v>0.08946322067594434</v>
      </c>
      <c r="AB21" s="26">
        <f t="shared" si="2"/>
        <v>0.04521739130434783</v>
      </c>
      <c r="AC21" s="80">
        <f t="shared" si="3"/>
        <v>0</v>
      </c>
      <c r="AD21" s="90" t="str">
        <f t="shared" si="10"/>
        <v>出現しない</v>
      </c>
      <c r="AE21" s="27" t="str">
        <f>IF(ISERROR(1/T21)=TRUE,"出現しない",1/T21*4)</f>
        <v>出現しない</v>
      </c>
      <c r="AF21" s="27">
        <f>IF(ISERROR(1/AA21)=TRUE,"出現しない",1/AA21*3)</f>
        <v>33.53333333333333</v>
      </c>
      <c r="AG21" s="27">
        <f>IF(ISERROR(1/AB21)=TRUE,"出現しない",1/AB21*2)</f>
        <v>44.230769230769226</v>
      </c>
      <c r="AH21" s="91" t="str">
        <f>IF(ISERROR(1/AC21)=TRUE,"出現しない",1/AC21)</f>
        <v>出現しない</v>
      </c>
      <c r="AI21" s="106">
        <v>15</v>
      </c>
      <c r="AJ21" s="38"/>
      <c r="AK21" s="38"/>
      <c r="AL21" s="38"/>
    </row>
    <row r="22" spans="2:38" ht="13.5">
      <c r="B22" s="9" t="s">
        <v>640</v>
      </c>
      <c r="C22" s="58">
        <v>4</v>
      </c>
      <c r="D22" s="67">
        <v>36</v>
      </c>
      <c r="E22" s="40" t="s">
        <v>739</v>
      </c>
      <c r="F22" s="150">
        <v>39</v>
      </c>
      <c r="G22" s="151" t="s">
        <v>739</v>
      </c>
      <c r="H22" s="150">
        <v>11</v>
      </c>
      <c r="I22" s="151" t="s">
        <v>739</v>
      </c>
      <c r="J22" s="150">
        <v>54</v>
      </c>
      <c r="K22" s="151" t="s">
        <v>739</v>
      </c>
      <c r="L22" s="151">
        <v>42</v>
      </c>
      <c r="M22" s="151" t="s">
        <v>739</v>
      </c>
      <c r="N22" s="40">
        <v>35</v>
      </c>
      <c r="O22" s="40" t="s">
        <v>739</v>
      </c>
      <c r="P22" s="40">
        <v>0</v>
      </c>
      <c r="Q22" s="58" t="s">
        <v>739</v>
      </c>
      <c r="R22" s="68">
        <v>0</v>
      </c>
      <c r="S22" s="79">
        <f t="shared" si="4"/>
        <v>0.12413793103448276</v>
      </c>
      <c r="T22" s="26">
        <f t="shared" si="5"/>
        <v>0.1414141414141414</v>
      </c>
      <c r="U22" s="26" t="s">
        <v>739</v>
      </c>
      <c r="V22" s="26">
        <f t="shared" si="6"/>
        <v>0.17647058823529413</v>
      </c>
      <c r="W22" s="163">
        <f t="shared" si="0"/>
        <v>0.1270358306188925</v>
      </c>
      <c r="X22" s="163">
        <f t="shared" si="7"/>
        <v>0.16417910447761194</v>
      </c>
      <c r="Y22" s="163">
        <f t="shared" si="8"/>
        <v>0.12413793103448276</v>
      </c>
      <c r="Z22" s="163">
        <f t="shared" si="9"/>
        <v>0.1414141414141414</v>
      </c>
      <c r="AA22" s="26">
        <f t="shared" si="1"/>
        <v>0.06958250497017893</v>
      </c>
      <c r="AB22" s="26">
        <f t="shared" si="2"/>
        <v>0</v>
      </c>
      <c r="AC22" s="80">
        <f t="shared" si="3"/>
        <v>0</v>
      </c>
      <c r="AD22" s="90">
        <f t="shared" si="10"/>
        <v>32.22222222222222</v>
      </c>
      <c r="AE22" s="27">
        <f>IF(ISERROR(1/T22)=TRUE,"出現しない",1/T22*4)</f>
        <v>28.28571428571429</v>
      </c>
      <c r="AF22" s="27">
        <f>IF(ISERROR(1/AA22)=TRUE,"出現しない",1/AA22*3)</f>
        <v>43.114285714285714</v>
      </c>
      <c r="AG22" s="27" t="str">
        <f>IF(ISERROR(1/AB22)=TRUE,"出現しない",1/AB22*2)</f>
        <v>出現しない</v>
      </c>
      <c r="AH22" s="91" t="str">
        <f>IF(ISERROR(1/AC22)=TRUE,"出現しない",1/AC22)</f>
        <v>出現しない</v>
      </c>
      <c r="AI22" s="106">
        <v>15</v>
      </c>
      <c r="AJ22" s="38"/>
      <c r="AK22" s="38"/>
      <c r="AL22" s="38"/>
    </row>
    <row r="23" spans="2:38" ht="13.5">
      <c r="B23" s="9" t="s">
        <v>597</v>
      </c>
      <c r="C23" s="58">
        <v>4</v>
      </c>
      <c r="D23" s="67">
        <v>33</v>
      </c>
      <c r="E23" s="40" t="s">
        <v>739</v>
      </c>
      <c r="F23" s="150">
        <v>41</v>
      </c>
      <c r="G23" s="151" t="s">
        <v>739</v>
      </c>
      <c r="H23" s="150">
        <v>9</v>
      </c>
      <c r="I23" s="151" t="s">
        <v>739</v>
      </c>
      <c r="J23" s="150">
        <v>69</v>
      </c>
      <c r="K23" s="151" t="s">
        <v>739</v>
      </c>
      <c r="L23" s="151">
        <v>45</v>
      </c>
      <c r="M23" s="151" t="s">
        <v>739</v>
      </c>
      <c r="N23" s="40">
        <v>39</v>
      </c>
      <c r="O23" s="40" t="s">
        <v>739</v>
      </c>
      <c r="P23" s="40">
        <v>13</v>
      </c>
      <c r="Q23" s="58" t="s">
        <v>739</v>
      </c>
      <c r="R23" s="68">
        <v>3</v>
      </c>
      <c r="S23" s="79">
        <f t="shared" si="4"/>
        <v>0.15862068965517243</v>
      </c>
      <c r="T23" s="26">
        <f t="shared" si="5"/>
        <v>0.15151515151515152</v>
      </c>
      <c r="U23" s="26" t="s">
        <v>739</v>
      </c>
      <c r="V23" s="26">
        <f t="shared" si="6"/>
        <v>0.16176470588235295</v>
      </c>
      <c r="W23" s="163">
        <f t="shared" si="0"/>
        <v>0.13355048859934854</v>
      </c>
      <c r="X23" s="163">
        <f t="shared" si="7"/>
        <v>0.13432835820895522</v>
      </c>
      <c r="Y23" s="163">
        <f t="shared" si="8"/>
        <v>0.15862068965517243</v>
      </c>
      <c r="Z23" s="163">
        <f t="shared" si="9"/>
        <v>0.15151515151515152</v>
      </c>
      <c r="AA23" s="26">
        <f t="shared" si="1"/>
        <v>0.0775347912524851</v>
      </c>
      <c r="AB23" s="26">
        <f t="shared" si="2"/>
        <v>0.022608695652173914</v>
      </c>
      <c r="AC23" s="80">
        <f t="shared" si="3"/>
        <v>0.0038314176245210726</v>
      </c>
      <c r="AD23" s="90">
        <f t="shared" si="10"/>
        <v>25.217391304347824</v>
      </c>
      <c r="AE23" s="27">
        <f t="shared" si="11"/>
        <v>26.4</v>
      </c>
      <c r="AF23" s="27">
        <f t="shared" si="12"/>
        <v>38.692307692307686</v>
      </c>
      <c r="AG23" s="27">
        <f t="shared" si="13"/>
        <v>88.46153846153845</v>
      </c>
      <c r="AH23" s="91">
        <f t="shared" si="14"/>
        <v>261</v>
      </c>
      <c r="AI23" s="20">
        <v>15</v>
      </c>
      <c r="AJ23" s="20"/>
      <c r="AK23" s="20"/>
      <c r="AL23" s="20"/>
    </row>
    <row r="24" spans="2:38" ht="13.5">
      <c r="B24" s="9" t="s">
        <v>642</v>
      </c>
      <c r="C24" s="58">
        <v>4</v>
      </c>
      <c r="D24" s="67">
        <v>33</v>
      </c>
      <c r="E24" s="40" t="s">
        <v>739</v>
      </c>
      <c r="F24" s="150">
        <v>40</v>
      </c>
      <c r="G24" s="151" t="s">
        <v>739</v>
      </c>
      <c r="H24" s="150">
        <v>13</v>
      </c>
      <c r="I24" s="151" t="s">
        <v>739</v>
      </c>
      <c r="J24" s="150">
        <v>47</v>
      </c>
      <c r="K24" s="151" t="s">
        <v>739</v>
      </c>
      <c r="L24" s="151">
        <v>58</v>
      </c>
      <c r="M24" s="151" t="s">
        <v>739</v>
      </c>
      <c r="N24" s="40">
        <v>41</v>
      </c>
      <c r="O24" s="40" t="s">
        <v>739</v>
      </c>
      <c r="P24" s="40">
        <v>0</v>
      </c>
      <c r="Q24" s="58" t="s">
        <v>739</v>
      </c>
      <c r="R24" s="68">
        <v>0</v>
      </c>
      <c r="S24" s="79">
        <f t="shared" si="4"/>
        <v>0.10804597701149425</v>
      </c>
      <c r="T24" s="26">
        <f t="shared" si="5"/>
        <v>0.19528619528619529</v>
      </c>
      <c r="U24" s="26" t="s">
        <v>739</v>
      </c>
      <c r="V24" s="26">
        <f t="shared" si="6"/>
        <v>0.16176470588235295</v>
      </c>
      <c r="W24" s="163">
        <f t="shared" si="0"/>
        <v>0.13029315960912052</v>
      </c>
      <c r="X24" s="163">
        <f t="shared" si="7"/>
        <v>0.19402985074626866</v>
      </c>
      <c r="Y24" s="163">
        <f t="shared" si="8"/>
        <v>0.10804597701149425</v>
      </c>
      <c r="Z24" s="163">
        <f t="shared" si="9"/>
        <v>0.19528619528619529</v>
      </c>
      <c r="AA24" s="26">
        <f t="shared" si="1"/>
        <v>0.08151093439363817</v>
      </c>
      <c r="AB24" s="26">
        <f t="shared" si="2"/>
        <v>0</v>
      </c>
      <c r="AC24" s="80">
        <f t="shared" si="3"/>
        <v>0</v>
      </c>
      <c r="AD24" s="90">
        <f t="shared" si="10"/>
        <v>37.02127659574468</v>
      </c>
      <c r="AE24" s="27">
        <f t="shared" si="11"/>
        <v>20.482758620689655</v>
      </c>
      <c r="AF24" s="27">
        <f t="shared" si="12"/>
        <v>36.80487804878049</v>
      </c>
      <c r="AG24" s="27" t="str">
        <f t="shared" si="13"/>
        <v>出現しない</v>
      </c>
      <c r="AH24" s="91" t="str">
        <f t="shared" si="14"/>
        <v>出現しない</v>
      </c>
      <c r="AI24" s="20">
        <v>15</v>
      </c>
      <c r="AJ24" s="20"/>
      <c r="AK24" s="20"/>
      <c r="AL24" s="20"/>
    </row>
    <row r="25" spans="2:38" ht="14.25" thickBot="1">
      <c r="B25" s="49" t="s">
        <v>644</v>
      </c>
      <c r="C25" s="60">
        <v>4</v>
      </c>
      <c r="D25" s="71">
        <v>30</v>
      </c>
      <c r="E25" s="50" t="s">
        <v>739</v>
      </c>
      <c r="F25" s="148">
        <v>43</v>
      </c>
      <c r="G25" s="149" t="s">
        <v>739</v>
      </c>
      <c r="H25" s="148">
        <v>13</v>
      </c>
      <c r="I25" s="149" t="s">
        <v>739</v>
      </c>
      <c r="J25" s="148">
        <v>51</v>
      </c>
      <c r="K25" s="149" t="s">
        <v>739</v>
      </c>
      <c r="L25" s="149">
        <v>49</v>
      </c>
      <c r="M25" s="149" t="s">
        <v>739</v>
      </c>
      <c r="N25" s="50">
        <v>39</v>
      </c>
      <c r="O25" s="50" t="s">
        <v>739</v>
      </c>
      <c r="P25" s="50">
        <v>0</v>
      </c>
      <c r="Q25" s="60" t="s">
        <v>739</v>
      </c>
      <c r="R25" s="72">
        <v>0</v>
      </c>
      <c r="S25" s="83">
        <f t="shared" si="4"/>
        <v>0.11724137931034483</v>
      </c>
      <c r="T25" s="51">
        <f t="shared" si="5"/>
        <v>0.16498316498316498</v>
      </c>
      <c r="U25" s="51" t="s">
        <v>739</v>
      </c>
      <c r="V25" s="26">
        <f t="shared" si="6"/>
        <v>0.14705882352941177</v>
      </c>
      <c r="W25" s="163">
        <f t="shared" si="0"/>
        <v>0.14006514657980457</v>
      </c>
      <c r="X25" s="163">
        <f t="shared" si="7"/>
        <v>0.19402985074626866</v>
      </c>
      <c r="Y25" s="163">
        <f t="shared" si="8"/>
        <v>0.11724137931034483</v>
      </c>
      <c r="Z25" s="164">
        <f t="shared" si="9"/>
        <v>0.16498316498316498</v>
      </c>
      <c r="AA25" s="51">
        <f t="shared" si="1"/>
        <v>0.0775347912524851</v>
      </c>
      <c r="AB25" s="51">
        <f t="shared" si="2"/>
        <v>0</v>
      </c>
      <c r="AC25" s="84">
        <f t="shared" si="3"/>
        <v>0</v>
      </c>
      <c r="AD25" s="90">
        <f t="shared" si="10"/>
        <v>34.11764705882353</v>
      </c>
      <c r="AE25" s="52">
        <f t="shared" si="11"/>
        <v>24.244897959183675</v>
      </c>
      <c r="AF25" s="52">
        <f t="shared" si="12"/>
        <v>38.692307692307686</v>
      </c>
      <c r="AG25" s="52" t="str">
        <f t="shared" si="13"/>
        <v>出現しない</v>
      </c>
      <c r="AH25" s="94" t="str">
        <f t="shared" si="14"/>
        <v>出現しない</v>
      </c>
      <c r="AI25" s="53">
        <v>15</v>
      </c>
      <c r="AJ25" s="53"/>
      <c r="AK25" s="53"/>
      <c r="AL25" s="53"/>
    </row>
    <row r="26" spans="2:38" ht="13.5">
      <c r="B26" s="8" t="s">
        <v>646</v>
      </c>
      <c r="C26" s="57">
        <v>5</v>
      </c>
      <c r="D26" s="65">
        <v>15</v>
      </c>
      <c r="E26" s="39" t="s">
        <v>739</v>
      </c>
      <c r="F26" s="156">
        <v>27</v>
      </c>
      <c r="G26" s="157" t="s">
        <v>739</v>
      </c>
      <c r="H26" s="156">
        <v>3</v>
      </c>
      <c r="I26" s="157" t="s">
        <v>739</v>
      </c>
      <c r="J26" s="156">
        <v>33</v>
      </c>
      <c r="K26" s="157" t="s">
        <v>739</v>
      </c>
      <c r="L26" s="157">
        <v>10</v>
      </c>
      <c r="M26" s="157" t="s">
        <v>739</v>
      </c>
      <c r="N26" s="39">
        <v>26</v>
      </c>
      <c r="O26" s="39" t="s">
        <v>739</v>
      </c>
      <c r="P26" s="39">
        <v>0</v>
      </c>
      <c r="Q26" s="57" t="s">
        <v>739</v>
      </c>
      <c r="R26" s="66">
        <v>0</v>
      </c>
      <c r="S26" s="77">
        <f t="shared" si="4"/>
        <v>0.07586206896551724</v>
      </c>
      <c r="T26" s="23">
        <f t="shared" si="5"/>
        <v>0.03367003367003367</v>
      </c>
      <c r="U26" s="23" t="s">
        <v>739</v>
      </c>
      <c r="V26" s="26">
        <f t="shared" si="6"/>
        <v>0.07352941176470588</v>
      </c>
      <c r="W26" s="163">
        <f t="shared" si="0"/>
        <v>0.08794788273615635</v>
      </c>
      <c r="X26" s="163">
        <f t="shared" si="7"/>
        <v>0.04477611940298507</v>
      </c>
      <c r="Y26" s="163">
        <f t="shared" si="8"/>
        <v>0.07586206896551724</v>
      </c>
      <c r="Z26" s="165">
        <f t="shared" si="9"/>
        <v>0.03367003367003367</v>
      </c>
      <c r="AA26" s="23">
        <f t="shared" si="1"/>
        <v>0.05168986083499006</v>
      </c>
      <c r="AB26" s="23">
        <f t="shared" si="2"/>
        <v>0</v>
      </c>
      <c r="AC26" s="78">
        <f t="shared" si="3"/>
        <v>0</v>
      </c>
      <c r="AD26" s="90">
        <f t="shared" si="10"/>
        <v>52.72727272727273</v>
      </c>
      <c r="AE26" s="24">
        <f t="shared" si="11"/>
        <v>118.8</v>
      </c>
      <c r="AF26" s="24">
        <f t="shared" si="12"/>
        <v>58.03846153846154</v>
      </c>
      <c r="AG26" s="24" t="str">
        <f t="shared" si="13"/>
        <v>出現しない</v>
      </c>
      <c r="AH26" s="89" t="str">
        <f t="shared" si="14"/>
        <v>出現しない</v>
      </c>
      <c r="AI26" s="19">
        <v>15</v>
      </c>
      <c r="AJ26" s="19"/>
      <c r="AK26" s="19"/>
      <c r="AL26" s="19"/>
    </row>
    <row r="27" spans="2:38" ht="13.5">
      <c r="B27" s="37" t="s">
        <v>648</v>
      </c>
      <c r="C27" s="61">
        <v>5</v>
      </c>
      <c r="D27" s="73">
        <v>12</v>
      </c>
      <c r="E27" s="42" t="s">
        <v>739</v>
      </c>
      <c r="F27" s="154">
        <v>23</v>
      </c>
      <c r="G27" s="155" t="s">
        <v>739</v>
      </c>
      <c r="H27" s="154">
        <v>4</v>
      </c>
      <c r="I27" s="155" t="s">
        <v>739</v>
      </c>
      <c r="J27" s="154">
        <v>38</v>
      </c>
      <c r="K27" s="155" t="s">
        <v>739</v>
      </c>
      <c r="L27" s="155">
        <v>19</v>
      </c>
      <c r="M27" s="155" t="s">
        <v>739</v>
      </c>
      <c r="N27" s="42">
        <v>13</v>
      </c>
      <c r="O27" s="42" t="s">
        <v>739</v>
      </c>
      <c r="P27" s="42">
        <v>1</v>
      </c>
      <c r="Q27" s="61" t="s">
        <v>739</v>
      </c>
      <c r="R27" s="74">
        <v>0</v>
      </c>
      <c r="S27" s="85">
        <f t="shared" si="4"/>
        <v>0.08735632183908046</v>
      </c>
      <c r="T27" s="43">
        <f t="shared" si="5"/>
        <v>0.06397306397306397</v>
      </c>
      <c r="U27" s="43" t="s">
        <v>739</v>
      </c>
      <c r="V27" s="26">
        <f t="shared" si="6"/>
        <v>0.058823529411764705</v>
      </c>
      <c r="W27" s="163">
        <f t="shared" si="0"/>
        <v>0.0749185667752443</v>
      </c>
      <c r="X27" s="163">
        <f t="shared" si="7"/>
        <v>0.05970149253731343</v>
      </c>
      <c r="Y27" s="163">
        <f t="shared" si="8"/>
        <v>0.08735632183908046</v>
      </c>
      <c r="Z27" s="163">
        <f t="shared" si="9"/>
        <v>0.06397306397306397</v>
      </c>
      <c r="AA27" s="43">
        <f t="shared" si="1"/>
        <v>0.02584493041749503</v>
      </c>
      <c r="AB27" s="43">
        <f t="shared" si="2"/>
        <v>0.0017391304347826088</v>
      </c>
      <c r="AC27" s="86">
        <f t="shared" si="3"/>
        <v>0</v>
      </c>
      <c r="AD27" s="90">
        <f t="shared" si="10"/>
        <v>45.78947368421053</v>
      </c>
      <c r="AE27" s="44">
        <f>IF(ISERROR(1/T27)=TRUE,"出現しない",1/T27*4)</f>
        <v>62.526315789473685</v>
      </c>
      <c r="AF27" s="44">
        <f>IF(ISERROR(1/AA27)=TRUE,"出現しない",1/AA27*3)</f>
        <v>116.07692307692308</v>
      </c>
      <c r="AG27" s="44">
        <f>IF(ISERROR(1/AB27)=TRUE,"出現しない",1/AB27*2)</f>
        <v>1150</v>
      </c>
      <c r="AH27" s="95" t="str">
        <f>IF(ISERROR(1/AC27)=TRUE,"出現しない",1/AC27)</f>
        <v>出現しない</v>
      </c>
      <c r="AI27" s="38">
        <v>10</v>
      </c>
      <c r="AJ27" s="38"/>
      <c r="AK27" s="38"/>
      <c r="AL27" s="38"/>
    </row>
    <row r="28" spans="2:38" ht="13.5">
      <c r="B28" s="37" t="s">
        <v>650</v>
      </c>
      <c r="C28" s="61">
        <v>5</v>
      </c>
      <c r="D28" s="73">
        <v>10</v>
      </c>
      <c r="E28" s="42" t="s">
        <v>739</v>
      </c>
      <c r="F28" s="154">
        <v>22</v>
      </c>
      <c r="G28" s="155" t="s">
        <v>739</v>
      </c>
      <c r="H28" s="154">
        <v>0</v>
      </c>
      <c r="I28" s="155" t="s">
        <v>739</v>
      </c>
      <c r="J28" s="154">
        <v>37</v>
      </c>
      <c r="K28" s="155" t="s">
        <v>739</v>
      </c>
      <c r="L28" s="155">
        <v>15</v>
      </c>
      <c r="M28" s="155" t="s">
        <v>739</v>
      </c>
      <c r="N28" s="42">
        <v>8</v>
      </c>
      <c r="O28" s="42" t="s">
        <v>739</v>
      </c>
      <c r="P28" s="42">
        <v>0</v>
      </c>
      <c r="Q28" s="61" t="s">
        <v>739</v>
      </c>
      <c r="R28" s="74">
        <v>0</v>
      </c>
      <c r="S28" s="85">
        <f t="shared" si="4"/>
        <v>0.08505747126436781</v>
      </c>
      <c r="T28" s="43">
        <f t="shared" si="5"/>
        <v>0.050505050505050504</v>
      </c>
      <c r="U28" s="43" t="s">
        <v>739</v>
      </c>
      <c r="V28" s="26">
        <f t="shared" si="6"/>
        <v>0.049019607843137254</v>
      </c>
      <c r="W28" s="163">
        <f t="shared" si="0"/>
        <v>0.07166123778501629</v>
      </c>
      <c r="X28" s="163">
        <f t="shared" si="7"/>
        <v>0</v>
      </c>
      <c r="Y28" s="163">
        <f t="shared" si="8"/>
        <v>0.08505747126436781</v>
      </c>
      <c r="Z28" s="163">
        <f t="shared" si="9"/>
        <v>0.050505050505050504</v>
      </c>
      <c r="AA28" s="43">
        <f t="shared" si="1"/>
        <v>0.015904572564612324</v>
      </c>
      <c r="AB28" s="43">
        <f t="shared" si="2"/>
        <v>0</v>
      </c>
      <c r="AC28" s="86">
        <f t="shared" si="3"/>
        <v>0</v>
      </c>
      <c r="AD28" s="90">
        <f t="shared" si="10"/>
        <v>47.027027027027025</v>
      </c>
      <c r="AE28" s="44">
        <f>IF(ISERROR(1/T28)=TRUE,"出現しない",1/T28*4)</f>
        <v>79.2</v>
      </c>
      <c r="AF28" s="44">
        <f>IF(ISERROR(1/AA28)=TRUE,"出現しない",1/AA28*3)</f>
        <v>188.62500000000003</v>
      </c>
      <c r="AG28" s="44" t="str">
        <f>IF(ISERROR(1/AB28)=TRUE,"出現しない",1/AB28*2)</f>
        <v>出現しない</v>
      </c>
      <c r="AH28" s="95" t="str">
        <f>IF(ISERROR(1/AC28)=TRUE,"出現しない",1/AC28)</f>
        <v>出現しない</v>
      </c>
      <c r="AI28" s="38">
        <v>10</v>
      </c>
      <c r="AJ28" s="38"/>
      <c r="AK28" s="38"/>
      <c r="AL28" s="38"/>
    </row>
    <row r="29" spans="2:38" ht="13.5">
      <c r="B29" s="37" t="s">
        <v>652</v>
      </c>
      <c r="C29" s="61">
        <v>5</v>
      </c>
      <c r="D29" s="73">
        <v>10</v>
      </c>
      <c r="E29" s="42" t="s">
        <v>739</v>
      </c>
      <c r="F29" s="154">
        <v>17</v>
      </c>
      <c r="G29" s="155" t="s">
        <v>739</v>
      </c>
      <c r="H29" s="154">
        <v>2</v>
      </c>
      <c r="I29" s="155" t="s">
        <v>739</v>
      </c>
      <c r="J29" s="154">
        <v>19</v>
      </c>
      <c r="K29" s="155" t="s">
        <v>739</v>
      </c>
      <c r="L29" s="155">
        <v>15</v>
      </c>
      <c r="M29" s="155" t="s">
        <v>739</v>
      </c>
      <c r="N29" s="42">
        <v>6</v>
      </c>
      <c r="O29" s="42" t="s">
        <v>739</v>
      </c>
      <c r="P29" s="42">
        <v>0</v>
      </c>
      <c r="Q29" s="61" t="s">
        <v>760</v>
      </c>
      <c r="R29" s="74">
        <v>0</v>
      </c>
      <c r="S29" s="85">
        <f t="shared" si="4"/>
        <v>0.04367816091954023</v>
      </c>
      <c r="T29" s="43">
        <f t="shared" si="5"/>
        <v>0.050505050505050504</v>
      </c>
      <c r="U29" s="43" t="s">
        <v>739</v>
      </c>
      <c r="V29" s="26">
        <f t="shared" si="6"/>
        <v>0.049019607843137254</v>
      </c>
      <c r="W29" s="163">
        <f t="shared" si="0"/>
        <v>0.05537459283387622</v>
      </c>
      <c r="X29" s="163">
        <f t="shared" si="7"/>
        <v>0.029850746268656716</v>
      </c>
      <c r="Y29" s="163">
        <f t="shared" si="8"/>
        <v>0.04367816091954023</v>
      </c>
      <c r="Z29" s="163">
        <f t="shared" si="9"/>
        <v>0.050505050505050504</v>
      </c>
      <c r="AA29" s="43">
        <f t="shared" si="1"/>
        <v>0.011928429423459244</v>
      </c>
      <c r="AB29" s="43">
        <f t="shared" si="2"/>
        <v>0</v>
      </c>
      <c r="AC29" s="86">
        <f t="shared" si="3"/>
        <v>0</v>
      </c>
      <c r="AD29" s="90">
        <f t="shared" si="10"/>
        <v>91.57894736842105</v>
      </c>
      <c r="AE29" s="44">
        <f t="shared" si="11"/>
        <v>79.2</v>
      </c>
      <c r="AF29" s="44">
        <f t="shared" si="12"/>
        <v>251.50000000000003</v>
      </c>
      <c r="AG29" s="44" t="str">
        <f t="shared" si="13"/>
        <v>出現しない</v>
      </c>
      <c r="AH29" s="95" t="str">
        <f t="shared" si="14"/>
        <v>出現しない</v>
      </c>
      <c r="AI29" s="38">
        <v>10</v>
      </c>
      <c r="AJ29" s="38"/>
      <c r="AK29" s="38"/>
      <c r="AL29" s="38"/>
    </row>
    <row r="30" spans="2:38" ht="13.5">
      <c r="B30" s="134" t="s">
        <v>758</v>
      </c>
      <c r="C30" s="124">
        <v>5</v>
      </c>
      <c r="D30" s="125">
        <v>19</v>
      </c>
      <c r="E30" s="126" t="s">
        <v>739</v>
      </c>
      <c r="F30" s="158">
        <v>26</v>
      </c>
      <c r="G30" s="159" t="s">
        <v>739</v>
      </c>
      <c r="H30" s="158">
        <v>4</v>
      </c>
      <c r="I30" s="159" t="s">
        <v>739</v>
      </c>
      <c r="J30" s="158">
        <v>31</v>
      </c>
      <c r="K30" s="159" t="s">
        <v>739</v>
      </c>
      <c r="L30" s="159">
        <v>23</v>
      </c>
      <c r="M30" s="159" t="s">
        <v>739</v>
      </c>
      <c r="N30" s="126">
        <v>0</v>
      </c>
      <c r="O30" s="126" t="s">
        <v>739</v>
      </c>
      <c r="P30" s="126">
        <v>0</v>
      </c>
      <c r="Q30" s="124" t="s">
        <v>739</v>
      </c>
      <c r="R30" s="127">
        <v>0</v>
      </c>
      <c r="S30" s="128">
        <f t="shared" si="4"/>
        <v>0.07126436781609195</v>
      </c>
      <c r="T30" s="129">
        <f t="shared" si="5"/>
        <v>0.07744107744107744</v>
      </c>
      <c r="U30" s="129" t="s">
        <v>739</v>
      </c>
      <c r="V30" s="26">
        <f t="shared" si="6"/>
        <v>0.09313725490196079</v>
      </c>
      <c r="W30" s="163">
        <f t="shared" si="0"/>
        <v>0.08469055374592833</v>
      </c>
      <c r="X30" s="163">
        <f t="shared" si="7"/>
        <v>0.05970149253731343</v>
      </c>
      <c r="Y30" s="163">
        <f t="shared" si="8"/>
        <v>0.07126436781609195</v>
      </c>
      <c r="Z30" s="163">
        <f t="shared" si="9"/>
        <v>0.07744107744107744</v>
      </c>
      <c r="AA30" s="129">
        <f t="shared" si="1"/>
        <v>0</v>
      </c>
      <c r="AB30" s="129">
        <f t="shared" si="2"/>
        <v>0</v>
      </c>
      <c r="AC30" s="130">
        <f t="shared" si="3"/>
        <v>0</v>
      </c>
      <c r="AD30" s="90">
        <f t="shared" si="10"/>
        <v>56.12903225806452</v>
      </c>
      <c r="AE30" s="131">
        <f t="shared" si="11"/>
        <v>51.652173913043484</v>
      </c>
      <c r="AF30" s="131" t="str">
        <f t="shared" si="12"/>
        <v>出現しない</v>
      </c>
      <c r="AG30" s="131" t="str">
        <f t="shared" si="13"/>
        <v>出現しない</v>
      </c>
      <c r="AH30" s="132" t="str">
        <f t="shared" si="14"/>
        <v>出現しない</v>
      </c>
      <c r="AI30" s="133"/>
      <c r="AJ30" s="133"/>
      <c r="AK30" s="133"/>
      <c r="AL30" s="133"/>
    </row>
    <row r="31" spans="2:38" ht="14.25" thickBot="1">
      <c r="B31" s="10" t="s">
        <v>738</v>
      </c>
      <c r="C31" s="41">
        <v>5</v>
      </c>
      <c r="D31" s="41">
        <v>2</v>
      </c>
      <c r="E31" s="41" t="s">
        <v>739</v>
      </c>
      <c r="F31" s="153">
        <v>16</v>
      </c>
      <c r="G31" s="153" t="s">
        <v>739</v>
      </c>
      <c r="H31" s="153">
        <v>5</v>
      </c>
      <c r="I31" s="153" t="s">
        <v>739</v>
      </c>
      <c r="J31" s="153">
        <v>28</v>
      </c>
      <c r="K31" s="153" t="s">
        <v>739</v>
      </c>
      <c r="L31" s="153">
        <v>12</v>
      </c>
      <c r="M31" s="153" t="s">
        <v>739</v>
      </c>
      <c r="N31" s="41">
        <v>3</v>
      </c>
      <c r="O31" s="41" t="s">
        <v>739</v>
      </c>
      <c r="P31" s="41">
        <v>0</v>
      </c>
      <c r="Q31" s="41" t="s">
        <v>739</v>
      </c>
      <c r="R31" s="41">
        <v>0</v>
      </c>
      <c r="S31" s="29">
        <f t="shared" si="4"/>
        <v>0.06436781609195402</v>
      </c>
      <c r="T31" s="138">
        <f t="shared" si="5"/>
        <v>0.04040404040404041</v>
      </c>
      <c r="U31" s="81" t="s">
        <v>739</v>
      </c>
      <c r="V31" s="26">
        <f t="shared" si="6"/>
        <v>0.00980392156862745</v>
      </c>
      <c r="W31" s="163">
        <f t="shared" si="0"/>
        <v>0.05211726384364821</v>
      </c>
      <c r="X31" s="163">
        <f t="shared" si="7"/>
        <v>0.07462686567164178</v>
      </c>
      <c r="Y31" s="163">
        <f t="shared" si="8"/>
        <v>0.06436781609195402</v>
      </c>
      <c r="Z31" s="164">
        <f t="shared" si="9"/>
        <v>0.04040404040404041</v>
      </c>
      <c r="AA31" s="29">
        <f t="shared" si="1"/>
        <v>0.005964214711729622</v>
      </c>
      <c r="AB31" s="29">
        <f t="shared" si="2"/>
        <v>0</v>
      </c>
      <c r="AC31" s="29">
        <f t="shared" si="3"/>
        <v>0</v>
      </c>
      <c r="AD31" s="90">
        <f t="shared" si="10"/>
        <v>62.142857142857146</v>
      </c>
      <c r="AE31" s="139">
        <f>IF(ISERROR(1/T31)=TRUE,"出現しない",1/T31*4)</f>
        <v>98.99999999999999</v>
      </c>
      <c r="AF31" s="92">
        <f>IF(ISERROR(1/AA31)=TRUE,"出現しない",1/AA31*3)</f>
        <v>503.00000000000006</v>
      </c>
      <c r="AG31" s="30" t="str">
        <f>IF(ISERROR(1/AB31)=TRUE,"出現しない",1/AB31*2)</f>
        <v>出現しない</v>
      </c>
      <c r="AH31" s="139" t="str">
        <f>IF(ISERROR(1/AC31)=TRUE,"出現しない",1/AC31)</f>
        <v>出現しない</v>
      </c>
      <c r="AI31" s="10"/>
      <c r="AJ31" s="136"/>
      <c r="AK31" s="136"/>
      <c r="AL31" s="137"/>
    </row>
    <row r="32" spans="2:38" ht="13.5">
      <c r="B32" s="37" t="s">
        <v>743</v>
      </c>
      <c r="C32" s="135" t="s">
        <v>744</v>
      </c>
      <c r="D32" s="73">
        <v>4</v>
      </c>
      <c r="E32" s="42" t="s">
        <v>739</v>
      </c>
      <c r="F32" s="154">
        <v>6</v>
      </c>
      <c r="G32" s="155" t="s">
        <v>739</v>
      </c>
      <c r="H32" s="154">
        <v>2</v>
      </c>
      <c r="I32" s="155" t="s">
        <v>739</v>
      </c>
      <c r="J32" s="154">
        <v>13</v>
      </c>
      <c r="K32" s="155" t="s">
        <v>739</v>
      </c>
      <c r="L32" s="155">
        <v>6</v>
      </c>
      <c r="M32" s="155" t="s">
        <v>739</v>
      </c>
      <c r="N32" s="42">
        <v>0</v>
      </c>
      <c r="O32" s="42" t="s">
        <v>739</v>
      </c>
      <c r="P32" s="42">
        <v>0</v>
      </c>
      <c r="Q32" s="61" t="s">
        <v>739</v>
      </c>
      <c r="R32" s="74">
        <v>0</v>
      </c>
      <c r="S32" s="85"/>
      <c r="T32" s="43"/>
      <c r="U32" s="43" t="s">
        <v>739</v>
      </c>
      <c r="V32" s="26">
        <f t="shared" si="6"/>
        <v>0.0196078431372549</v>
      </c>
      <c r="W32" s="163">
        <f t="shared" si="0"/>
        <v>0.019543973941368076</v>
      </c>
      <c r="X32" s="163">
        <f t="shared" si="7"/>
        <v>0.029850746268656716</v>
      </c>
      <c r="Y32" s="163">
        <f t="shared" si="8"/>
        <v>0.029885057471264367</v>
      </c>
      <c r="Z32" s="165">
        <f t="shared" si="9"/>
        <v>0.020202020202020204</v>
      </c>
      <c r="AA32" s="43">
        <f t="shared" si="1"/>
        <v>0</v>
      </c>
      <c r="AB32" s="43">
        <f t="shared" si="2"/>
        <v>0</v>
      </c>
      <c r="AC32" s="86">
        <f t="shared" si="3"/>
        <v>0</v>
      </c>
      <c r="AD32" s="90" t="str">
        <f t="shared" si="10"/>
        <v>出現しない</v>
      </c>
      <c r="AE32" s="44"/>
      <c r="AF32" s="44" t="str">
        <f>IF(ISERROR(1/AA32)=TRUE,"出現しない",1/AA32*3)</f>
        <v>出現しない</v>
      </c>
      <c r="AG32" s="44" t="str">
        <f>IF(ISERROR(1/AB32)=TRUE,"出現しない",1/AB32*2)</f>
        <v>出現しない</v>
      </c>
      <c r="AH32" s="95" t="str">
        <f>IF(ISERROR(1/AC32)=TRUE,"出現しない",1/AC32)</f>
        <v>出現しない</v>
      </c>
      <c r="AI32" s="38"/>
      <c r="AJ32" s="38"/>
      <c r="AK32" s="38"/>
      <c r="AL32" s="38"/>
    </row>
    <row r="33" spans="2:38" ht="14.25" thickBot="1">
      <c r="B33" s="10" t="s">
        <v>789</v>
      </c>
      <c r="C33" s="135" t="s">
        <v>744</v>
      </c>
      <c r="D33" s="69">
        <v>0</v>
      </c>
      <c r="E33" s="40" t="s">
        <v>739</v>
      </c>
      <c r="F33" s="152">
        <v>7</v>
      </c>
      <c r="G33" s="151" t="s">
        <v>739</v>
      </c>
      <c r="H33" s="152">
        <v>1</v>
      </c>
      <c r="I33" s="151" t="s">
        <v>739</v>
      </c>
      <c r="J33" s="152">
        <v>15</v>
      </c>
      <c r="K33" s="151" t="s">
        <v>739</v>
      </c>
      <c r="L33" s="153">
        <v>3</v>
      </c>
      <c r="M33" s="151" t="s">
        <v>739</v>
      </c>
      <c r="N33" s="41">
        <v>0</v>
      </c>
      <c r="O33" s="41" t="s">
        <v>739</v>
      </c>
      <c r="P33" s="41">
        <v>0</v>
      </c>
      <c r="Q33" s="59" t="s">
        <v>739</v>
      </c>
      <c r="R33" s="70">
        <v>0</v>
      </c>
      <c r="S33" s="81"/>
      <c r="T33" s="29"/>
      <c r="U33" s="29" t="s">
        <v>739</v>
      </c>
      <c r="V33" s="26">
        <f t="shared" si="6"/>
        <v>0</v>
      </c>
      <c r="W33" s="163">
        <f t="shared" si="0"/>
        <v>0.02280130293159609</v>
      </c>
      <c r="X33" s="163">
        <f t="shared" si="7"/>
        <v>0.014925373134328358</v>
      </c>
      <c r="Y33" s="163">
        <f t="shared" si="8"/>
        <v>0.034482758620689655</v>
      </c>
      <c r="Z33" s="164">
        <f t="shared" si="9"/>
        <v>0.010101010101010102</v>
      </c>
      <c r="AA33" s="29">
        <f t="shared" si="1"/>
        <v>0</v>
      </c>
      <c r="AB33" s="29">
        <f t="shared" si="2"/>
        <v>0</v>
      </c>
      <c r="AC33" s="86">
        <f t="shared" si="3"/>
        <v>0</v>
      </c>
      <c r="AD33" s="90" t="str">
        <f t="shared" si="10"/>
        <v>出現しない</v>
      </c>
      <c r="AE33" s="30"/>
      <c r="AF33" s="30" t="str">
        <f>IF(ISERROR(1/AA33)=TRUE,"出現しない",1/AA33*3)</f>
        <v>出現しない</v>
      </c>
      <c r="AG33" s="30" t="str">
        <f>IF(ISERROR(1/AB33)=TRUE,"出現しない",1/AB33*2)</f>
        <v>出現しない</v>
      </c>
      <c r="AH33" s="93"/>
      <c r="AI33" s="21"/>
      <c r="AJ33" s="21"/>
      <c r="AK33" s="21"/>
      <c r="AL33" s="21"/>
    </row>
    <row r="34" spans="2:38" ht="14.25" thickBot="1">
      <c r="B34" s="11" t="s">
        <v>3</v>
      </c>
      <c r="C34" s="62"/>
      <c r="D34" s="75">
        <f>SUM(D6:D33)</f>
        <v>204</v>
      </c>
      <c r="E34" s="143" t="s">
        <v>739</v>
      </c>
      <c r="F34" s="160">
        <f>SUM(F6:F33)</f>
        <v>307</v>
      </c>
      <c r="G34" s="161" t="s">
        <v>739</v>
      </c>
      <c r="H34" s="160">
        <f>SUM(H6:H33)</f>
        <v>67</v>
      </c>
      <c r="I34" s="161" t="s">
        <v>739</v>
      </c>
      <c r="J34" s="160">
        <f>SUM(J6:J33)</f>
        <v>435</v>
      </c>
      <c r="K34" s="161" t="s">
        <v>739</v>
      </c>
      <c r="L34" s="162">
        <f>SUM(L6:L33)</f>
        <v>297</v>
      </c>
      <c r="M34" s="162" t="s">
        <v>739</v>
      </c>
      <c r="N34" s="45">
        <f>SUM(N6:N33)</f>
        <v>503</v>
      </c>
      <c r="O34" s="45" t="s">
        <v>739</v>
      </c>
      <c r="P34" s="45">
        <f>SUM(P6:P33)</f>
        <v>575</v>
      </c>
      <c r="Q34" s="122" t="s">
        <v>739</v>
      </c>
      <c r="R34" s="76">
        <f>SUM(R6:R33)</f>
        <v>783</v>
      </c>
      <c r="S34" s="87">
        <f>J34/J$34</f>
        <v>1</v>
      </c>
      <c r="T34" s="46">
        <f>L34/L$34</f>
        <v>1</v>
      </c>
      <c r="U34" s="46" t="s">
        <v>739</v>
      </c>
      <c r="V34" s="26">
        <f>D34/D$34</f>
        <v>1</v>
      </c>
      <c r="W34" s="163">
        <f t="shared" si="0"/>
        <v>1</v>
      </c>
      <c r="X34" s="163">
        <f t="shared" si="7"/>
        <v>1</v>
      </c>
      <c r="Y34" s="163">
        <f t="shared" si="8"/>
        <v>1</v>
      </c>
      <c r="Z34" s="164">
        <f t="shared" si="9"/>
        <v>1</v>
      </c>
      <c r="AA34" s="46">
        <f t="shared" si="1"/>
        <v>1</v>
      </c>
      <c r="AB34" s="46">
        <f t="shared" si="2"/>
        <v>1</v>
      </c>
      <c r="AC34" s="88">
        <f t="shared" si="3"/>
        <v>1</v>
      </c>
      <c r="AD34" s="96">
        <f>IF(ISERROR(1/S34)=TRUE,"出現しない",1/S34*4)</f>
        <v>4</v>
      </c>
      <c r="AE34" s="47">
        <f t="shared" si="11"/>
        <v>4</v>
      </c>
      <c r="AF34" s="47">
        <f t="shared" si="12"/>
        <v>3</v>
      </c>
      <c r="AG34" s="47">
        <f t="shared" si="13"/>
        <v>2</v>
      </c>
      <c r="AH34" s="48">
        <f t="shared" si="14"/>
        <v>1</v>
      </c>
      <c r="AI34" s="22"/>
      <c r="AJ34" s="22"/>
      <c r="AK34" s="22"/>
      <c r="AL34" s="22"/>
    </row>
    <row r="35" spans="10:11" ht="13.5">
      <c r="J35" s="142">
        <v>262</v>
      </c>
      <c r="K35" s="2">
        <v>190</v>
      </c>
    </row>
    <row r="36" spans="10:18" ht="13.5">
      <c r="J36" s="2" t="s">
        <v>877</v>
      </c>
      <c r="R36" s="98"/>
    </row>
    <row r="37" spans="10:50" ht="13.5">
      <c r="J37" s="2" t="s">
        <v>880</v>
      </c>
      <c r="AX37" s="2" t="s">
        <v>127</v>
      </c>
    </row>
    <row r="38" ht="14.25" thickBot="1">
      <c r="J38" s="2" t="s">
        <v>885</v>
      </c>
    </row>
    <row r="39" spans="10:42" ht="14.25" thickBot="1">
      <c r="J39" s="2" t="s">
        <v>886</v>
      </c>
      <c r="AB39" s="236"/>
      <c r="AC39" s="237"/>
      <c r="AD39" s="237"/>
      <c r="AE39" s="237"/>
      <c r="AF39" s="238"/>
      <c r="AN39" s="112" t="s">
        <v>601</v>
      </c>
      <c r="AO39" s="112"/>
      <c r="AP39" s="112"/>
    </row>
    <row r="40" spans="27:44" ht="14.25" thickBot="1">
      <c r="AA40" s="5"/>
      <c r="AB40" s="6"/>
      <c r="AC40" s="7"/>
      <c r="AD40" s="6"/>
      <c r="AE40" s="6"/>
      <c r="AF40" s="7"/>
      <c r="AN40" s="112" t="s">
        <v>2</v>
      </c>
      <c r="AO40" s="102" t="s">
        <v>671</v>
      </c>
      <c r="AP40" s="114" t="s">
        <v>603</v>
      </c>
      <c r="AQ40" s="98"/>
      <c r="AR40" s="98" t="s">
        <v>558</v>
      </c>
    </row>
    <row r="41" spans="27:44" ht="13.5">
      <c r="AA41" s="49"/>
      <c r="AB41" s="79"/>
      <c r="AC41" s="51"/>
      <c r="AD41" s="51"/>
      <c r="AE41" s="26"/>
      <c r="AF41" s="107"/>
      <c r="AN41" s="115" t="s">
        <v>672</v>
      </c>
      <c r="AO41" s="102" t="s">
        <v>673</v>
      </c>
      <c r="AP41" s="116" t="s">
        <v>528</v>
      </c>
      <c r="AR41" s="98" t="s">
        <v>558</v>
      </c>
    </row>
    <row r="42" spans="27:44" ht="13.5">
      <c r="AA42" s="9"/>
      <c r="AB42" s="79"/>
      <c r="AC42" s="26"/>
      <c r="AD42" s="26"/>
      <c r="AE42" s="26"/>
      <c r="AF42" s="80"/>
      <c r="AN42" s="115" t="s">
        <v>674</v>
      </c>
      <c r="AO42" s="102" t="s">
        <v>675</v>
      </c>
      <c r="AP42" s="117" t="s">
        <v>676</v>
      </c>
      <c r="AR42" s="98" t="s">
        <v>558</v>
      </c>
    </row>
    <row r="43" spans="27:44" ht="13.5">
      <c r="AA43" s="9"/>
      <c r="AB43" s="79"/>
      <c r="AC43" s="26"/>
      <c r="AD43" s="26"/>
      <c r="AE43" s="26"/>
      <c r="AF43" s="80"/>
      <c r="AN43" s="115" t="s">
        <v>674</v>
      </c>
      <c r="AO43" s="102" t="s">
        <v>675</v>
      </c>
      <c r="AP43" s="117" t="s">
        <v>526</v>
      </c>
      <c r="AR43" s="98" t="s">
        <v>558</v>
      </c>
    </row>
    <row r="44" spans="27:44" ht="14.25" thickBot="1">
      <c r="AA44" s="10"/>
      <c r="AB44" s="81"/>
      <c r="AC44" s="29"/>
      <c r="AD44" s="29"/>
      <c r="AE44" s="29"/>
      <c r="AF44" s="82"/>
      <c r="AN44" s="115" t="s">
        <v>677</v>
      </c>
      <c r="AO44" s="102" t="s">
        <v>678</v>
      </c>
      <c r="AP44" s="118" t="s">
        <v>527</v>
      </c>
      <c r="AR44" s="98" t="s">
        <v>558</v>
      </c>
    </row>
    <row r="45" spans="27:44" ht="13.5">
      <c r="AA45" s="9"/>
      <c r="AB45" s="79"/>
      <c r="AC45" s="26"/>
      <c r="AD45" s="26"/>
      <c r="AE45" s="26"/>
      <c r="AF45" s="80"/>
      <c r="AN45" s="115" t="s">
        <v>679</v>
      </c>
      <c r="AO45" s="102" t="s">
        <v>680</v>
      </c>
      <c r="AP45" s="117" t="s">
        <v>681</v>
      </c>
      <c r="AR45" s="98" t="s">
        <v>558</v>
      </c>
    </row>
    <row r="46" spans="27:44" ht="13.5">
      <c r="AA46" s="9"/>
      <c r="AB46" s="79"/>
      <c r="AC46" s="26"/>
      <c r="AD46" s="26"/>
      <c r="AE46" s="26"/>
      <c r="AF46" s="80"/>
      <c r="AN46" s="115" t="s">
        <v>679</v>
      </c>
      <c r="AO46" s="102" t="s">
        <v>680</v>
      </c>
      <c r="AP46" s="117" t="s">
        <v>682</v>
      </c>
      <c r="AR46" s="98" t="s">
        <v>558</v>
      </c>
    </row>
    <row r="47" spans="27:52" ht="13.5">
      <c r="AA47" s="37"/>
      <c r="AB47" s="85"/>
      <c r="AC47" s="43"/>
      <c r="AD47" s="43"/>
      <c r="AE47" s="43"/>
      <c r="AF47" s="86"/>
      <c r="AN47" s="115" t="s">
        <v>679</v>
      </c>
      <c r="AO47" s="102" t="s">
        <v>680</v>
      </c>
      <c r="AP47" s="119" t="s">
        <v>683</v>
      </c>
      <c r="AR47" s="98" t="s">
        <v>558</v>
      </c>
      <c r="AZ47" s="2" t="s">
        <v>128</v>
      </c>
    </row>
    <row r="48" spans="27:52" ht="14.25" thickBot="1">
      <c r="AA48" s="9"/>
      <c r="AB48" s="79"/>
      <c r="AC48" s="26"/>
      <c r="AD48" s="26"/>
      <c r="AE48" s="26"/>
      <c r="AF48" s="80"/>
      <c r="AN48" s="115" t="s">
        <v>679</v>
      </c>
      <c r="AO48" s="102" t="s">
        <v>680</v>
      </c>
      <c r="AP48" s="117" t="s">
        <v>684</v>
      </c>
      <c r="AR48" s="98" t="s">
        <v>558</v>
      </c>
      <c r="AZ48" s="2" t="s">
        <v>129</v>
      </c>
    </row>
    <row r="49" spans="27:52" ht="13.5">
      <c r="AA49" s="8"/>
      <c r="AB49" s="77"/>
      <c r="AC49" s="23"/>
      <c r="AD49" s="23"/>
      <c r="AE49" s="23"/>
      <c r="AF49" s="78"/>
      <c r="AN49" s="115" t="s">
        <v>685</v>
      </c>
      <c r="AO49" s="102" t="s">
        <v>686</v>
      </c>
      <c r="AP49" s="114" t="s">
        <v>687</v>
      </c>
      <c r="AR49" s="98" t="s">
        <v>558</v>
      </c>
      <c r="AZ49" s="2" t="s">
        <v>130</v>
      </c>
    </row>
    <row r="50" spans="27:52" ht="13.5">
      <c r="AA50" s="9"/>
      <c r="AB50" s="79"/>
      <c r="AC50" s="26"/>
      <c r="AD50" s="26"/>
      <c r="AE50" s="26"/>
      <c r="AF50" s="80"/>
      <c r="AN50" s="115" t="s">
        <v>685</v>
      </c>
      <c r="AO50" s="102" t="s">
        <v>686</v>
      </c>
      <c r="AP50" s="117" t="s">
        <v>688</v>
      </c>
      <c r="AR50" s="98" t="s">
        <v>558</v>
      </c>
      <c r="AZ50" s="2" t="s">
        <v>131</v>
      </c>
    </row>
    <row r="51" spans="27:44" ht="13.5">
      <c r="AA51" s="9"/>
      <c r="AB51" s="79"/>
      <c r="AC51" s="26"/>
      <c r="AD51" s="26"/>
      <c r="AE51" s="26"/>
      <c r="AF51" s="80"/>
      <c r="AN51" s="115" t="s">
        <v>685</v>
      </c>
      <c r="AO51" s="102" t="s">
        <v>686</v>
      </c>
      <c r="AP51" s="117" t="s">
        <v>531</v>
      </c>
      <c r="AR51" s="98" t="s">
        <v>558</v>
      </c>
    </row>
    <row r="52" spans="27:44" ht="13.5">
      <c r="AA52" s="9"/>
      <c r="AB52" s="79"/>
      <c r="AC52" s="26"/>
      <c r="AD52" s="26"/>
      <c r="AE52" s="26"/>
      <c r="AF52" s="80"/>
      <c r="AN52" s="115" t="s">
        <v>689</v>
      </c>
      <c r="AO52" s="102" t="s">
        <v>686</v>
      </c>
      <c r="AP52" s="117" t="s">
        <v>594</v>
      </c>
      <c r="AR52" s="98" t="s">
        <v>558</v>
      </c>
    </row>
    <row r="53" spans="27:44" ht="13.5">
      <c r="AA53" s="9"/>
      <c r="AB53" s="79"/>
      <c r="AC53" s="26"/>
      <c r="AD53" s="26"/>
      <c r="AE53" s="26"/>
      <c r="AF53" s="80"/>
      <c r="AN53" s="115" t="s">
        <v>689</v>
      </c>
      <c r="AO53" s="102" t="s">
        <v>686</v>
      </c>
      <c r="AP53" s="117" t="s">
        <v>619</v>
      </c>
      <c r="AR53" s="98" t="s">
        <v>558</v>
      </c>
    </row>
    <row r="54" spans="27:44" ht="14.25" thickBot="1">
      <c r="AA54" s="9"/>
      <c r="AB54" s="79"/>
      <c r="AC54" s="26"/>
      <c r="AD54" s="26"/>
      <c r="AE54" s="26"/>
      <c r="AF54" s="80"/>
      <c r="AN54" s="115" t="s">
        <v>690</v>
      </c>
      <c r="AO54" s="102" t="s">
        <v>686</v>
      </c>
      <c r="AP54" s="117" t="s">
        <v>599</v>
      </c>
      <c r="AR54" s="98" t="s">
        <v>558</v>
      </c>
    </row>
    <row r="55" spans="27:44" ht="13.5">
      <c r="AA55" s="8"/>
      <c r="AB55" s="77"/>
      <c r="AC55" s="23"/>
      <c r="AD55" s="23"/>
      <c r="AE55" s="23"/>
      <c r="AF55" s="78"/>
      <c r="AN55" s="115" t="s">
        <v>691</v>
      </c>
      <c r="AO55" s="102" t="s">
        <v>740</v>
      </c>
      <c r="AP55" s="114" t="s">
        <v>692</v>
      </c>
      <c r="AR55" s="98" t="s">
        <v>558</v>
      </c>
    </row>
    <row r="56" spans="27:44" ht="13.5">
      <c r="AA56" s="9"/>
      <c r="AB56" s="79"/>
      <c r="AC56" s="26"/>
      <c r="AD56" s="26"/>
      <c r="AE56" s="26"/>
      <c r="AF56" s="80"/>
      <c r="AN56" s="115" t="s">
        <v>693</v>
      </c>
      <c r="AO56" s="102" t="s">
        <v>740</v>
      </c>
      <c r="AP56" s="117" t="s">
        <v>694</v>
      </c>
      <c r="AR56" s="98" t="s">
        <v>558</v>
      </c>
    </row>
    <row r="57" spans="27:44" ht="13.5">
      <c r="AA57" s="9"/>
      <c r="AB57" s="79"/>
      <c r="AC57" s="26"/>
      <c r="AD57" s="26"/>
      <c r="AE57" s="26"/>
      <c r="AF57" s="80"/>
      <c r="AN57" s="115" t="s">
        <v>693</v>
      </c>
      <c r="AO57" s="102" t="s">
        <v>740</v>
      </c>
      <c r="AP57" s="117" t="s">
        <v>640</v>
      </c>
      <c r="AR57" s="98" t="s">
        <v>558</v>
      </c>
    </row>
    <row r="58" spans="27:44" ht="13.5">
      <c r="AA58" s="9"/>
      <c r="AB58" s="79"/>
      <c r="AC58" s="26"/>
      <c r="AD58" s="26"/>
      <c r="AE58" s="26"/>
      <c r="AF58" s="80"/>
      <c r="AN58" s="115" t="s">
        <v>693</v>
      </c>
      <c r="AO58" s="102" t="s">
        <v>740</v>
      </c>
      <c r="AP58" s="117" t="s">
        <v>597</v>
      </c>
      <c r="AR58" s="98" t="s">
        <v>558</v>
      </c>
    </row>
    <row r="59" spans="27:44" ht="13.5">
      <c r="AA59" s="9"/>
      <c r="AB59" s="120"/>
      <c r="AC59" s="120"/>
      <c r="AD59" s="120"/>
      <c r="AF59" s="120"/>
      <c r="AN59" s="115" t="s">
        <v>693</v>
      </c>
      <c r="AO59" s="102" t="s">
        <v>740</v>
      </c>
      <c r="AP59" s="117" t="s">
        <v>695</v>
      </c>
      <c r="AR59" s="98" t="s">
        <v>558</v>
      </c>
    </row>
    <row r="60" spans="27:44" ht="14.25" thickBot="1">
      <c r="AA60" s="49"/>
      <c r="AB60" s="120"/>
      <c r="AC60" s="120"/>
      <c r="AD60" s="120"/>
      <c r="AF60" s="120"/>
      <c r="AN60" s="115" t="s">
        <v>693</v>
      </c>
      <c r="AO60" s="102" t="s">
        <v>740</v>
      </c>
      <c r="AP60" s="116" t="s">
        <v>696</v>
      </c>
      <c r="AR60" s="98" t="s">
        <v>558</v>
      </c>
    </row>
    <row r="61" spans="27:44" ht="13.5">
      <c r="AA61" s="8"/>
      <c r="AB61" s="120"/>
      <c r="AC61" s="120"/>
      <c r="AD61" s="120"/>
      <c r="AF61" s="120"/>
      <c r="AN61" s="115" t="s">
        <v>697</v>
      </c>
      <c r="AO61" s="102" t="s">
        <v>670</v>
      </c>
      <c r="AP61" s="114" t="s">
        <v>698</v>
      </c>
      <c r="AR61" s="98" t="s">
        <v>558</v>
      </c>
    </row>
    <row r="62" spans="27:44" ht="13.5">
      <c r="AA62" s="37"/>
      <c r="AB62" s="120"/>
      <c r="AC62" s="120"/>
      <c r="AD62" s="120"/>
      <c r="AF62" s="120"/>
      <c r="AN62" s="115" t="s">
        <v>697</v>
      </c>
      <c r="AO62" s="102" t="s">
        <v>670</v>
      </c>
      <c r="AP62" s="119" t="s">
        <v>699</v>
      </c>
      <c r="AR62" s="98" t="s">
        <v>558</v>
      </c>
    </row>
    <row r="63" spans="27:44" ht="13.5">
      <c r="AA63" s="37"/>
      <c r="AB63" s="120"/>
      <c r="AC63" s="120"/>
      <c r="AD63" s="120"/>
      <c r="AF63" s="120"/>
      <c r="AN63" s="115" t="s">
        <v>697</v>
      </c>
      <c r="AO63" s="102" t="s">
        <v>670</v>
      </c>
      <c r="AP63" s="119" t="s">
        <v>650</v>
      </c>
      <c r="AR63" s="98" t="s">
        <v>558</v>
      </c>
    </row>
    <row r="64" spans="27:44" ht="13.5">
      <c r="AA64" s="37"/>
      <c r="AB64" s="120"/>
      <c r="AC64" s="120"/>
      <c r="AD64" s="120"/>
      <c r="AF64" s="120"/>
      <c r="AN64" s="115" t="s">
        <v>700</v>
      </c>
      <c r="AO64" s="102" t="s">
        <v>670</v>
      </c>
      <c r="AP64" s="119" t="s">
        <v>701</v>
      </c>
      <c r="AR64" s="98" t="s">
        <v>558</v>
      </c>
    </row>
    <row r="65" spans="27:44" ht="14.25" thickBot="1">
      <c r="AA65" s="9"/>
      <c r="AN65" s="115" t="s">
        <v>700</v>
      </c>
      <c r="AO65" s="102" t="s">
        <v>670</v>
      </c>
      <c r="AP65" s="134" t="s">
        <v>758</v>
      </c>
      <c r="AR65" s="98" t="s">
        <v>558</v>
      </c>
    </row>
    <row r="66" spans="27:42" ht="14.25" thickBot="1">
      <c r="AA66" s="11"/>
      <c r="AN66" s="115" t="s">
        <v>615</v>
      </c>
      <c r="AO66" s="102" t="s">
        <v>670</v>
      </c>
      <c r="AP66" s="10" t="s">
        <v>749</v>
      </c>
    </row>
    <row r="67" spans="40:42" ht="13.5">
      <c r="AN67" s="115" t="s">
        <v>747</v>
      </c>
      <c r="AO67" s="102" t="s">
        <v>883</v>
      </c>
      <c r="AP67" s="37" t="s">
        <v>750</v>
      </c>
    </row>
    <row r="68" spans="40:42" ht="14.25" thickBot="1">
      <c r="AN68" s="115" t="s">
        <v>746</v>
      </c>
      <c r="AO68" s="102" t="s">
        <v>884</v>
      </c>
      <c r="AP68" s="10" t="s">
        <v>790</v>
      </c>
    </row>
    <row r="71" spans="27:28" ht="13.5">
      <c r="AA71" s="49"/>
      <c r="AB71" s="50"/>
    </row>
    <row r="72" spans="27:28" ht="13.5">
      <c r="AA72" s="9"/>
      <c r="AB72" s="40"/>
    </row>
    <row r="73" spans="27:28" ht="13.5">
      <c r="AA73" s="9"/>
      <c r="AB73" s="40"/>
    </row>
    <row r="74" spans="27:68" ht="14.25" thickBot="1">
      <c r="AA74" s="10"/>
      <c r="AB74" s="41"/>
      <c r="AM74" s="112"/>
      <c r="AN74" s="112" t="s">
        <v>110</v>
      </c>
      <c r="AO74" s="112" t="s">
        <v>7</v>
      </c>
      <c r="AP74" s="112" t="s">
        <v>653</v>
      </c>
      <c r="AQ74" s="2" t="s">
        <v>654</v>
      </c>
      <c r="AR74" s="2" t="s">
        <v>655</v>
      </c>
      <c r="AS74" s="2" t="s">
        <v>656</v>
      </c>
      <c r="AT74" s="2" t="s">
        <v>657</v>
      </c>
      <c r="AU74" s="2" t="s">
        <v>658</v>
      </c>
      <c r="AV74" s="2" t="s">
        <v>659</v>
      </c>
      <c r="AW74" s="2" t="s">
        <v>660</v>
      </c>
      <c r="AX74" s="2" t="s">
        <v>661</v>
      </c>
      <c r="AY74" s="2" t="s">
        <v>662</v>
      </c>
      <c r="AZ74" s="2" t="s">
        <v>663</v>
      </c>
      <c r="BA74" s="2" t="s">
        <v>664</v>
      </c>
      <c r="BB74" s="2" t="s">
        <v>665</v>
      </c>
      <c r="BC74" s="2" t="s">
        <v>666</v>
      </c>
      <c r="BD74" s="2" t="s">
        <v>667</v>
      </c>
      <c r="BE74" s="2" t="s">
        <v>668</v>
      </c>
      <c r="BF74" s="2" t="s">
        <v>639</v>
      </c>
      <c r="BG74" s="2" t="s">
        <v>597</v>
      </c>
      <c r="BH74" s="2" t="s">
        <v>641</v>
      </c>
      <c r="BI74" s="2" t="s">
        <v>643</v>
      </c>
      <c r="BJ74" s="2" t="s">
        <v>645</v>
      </c>
      <c r="BK74" s="2" t="s">
        <v>647</v>
      </c>
      <c r="BL74" s="2" t="s">
        <v>649</v>
      </c>
      <c r="BM74" s="2" t="s">
        <v>651</v>
      </c>
      <c r="BN74" s="2" t="s">
        <v>748</v>
      </c>
      <c r="BO74" s="2" t="s">
        <v>757</v>
      </c>
      <c r="BP74" s="2" t="s">
        <v>750</v>
      </c>
    </row>
    <row r="75" spans="27:43" ht="13.5">
      <c r="AA75" s="9"/>
      <c r="AB75" s="40"/>
      <c r="AL75" s="35" t="s">
        <v>798</v>
      </c>
      <c r="AM75" s="112">
        <v>140</v>
      </c>
      <c r="AN75" s="102" t="s">
        <v>620</v>
      </c>
      <c r="AO75" s="112" t="s">
        <v>621</v>
      </c>
      <c r="AP75" s="112">
        <v>3</v>
      </c>
      <c r="AQ75" s="2">
        <v>3</v>
      </c>
    </row>
    <row r="76" spans="27:42" ht="13.5">
      <c r="AA76" s="9"/>
      <c r="AB76" s="40"/>
      <c r="AM76" s="112">
        <v>450</v>
      </c>
      <c r="AN76" s="102" t="s">
        <v>620</v>
      </c>
      <c r="AO76" s="112" t="s">
        <v>622</v>
      </c>
      <c r="AP76" s="112"/>
    </row>
    <row r="77" spans="27:42" ht="13.5">
      <c r="AA77" s="37"/>
      <c r="AB77" s="42"/>
      <c r="AM77" s="112">
        <v>460</v>
      </c>
      <c r="AN77" s="102" t="s">
        <v>620</v>
      </c>
      <c r="AO77" s="112" t="s">
        <v>623</v>
      </c>
      <c r="AP77" s="112"/>
    </row>
    <row r="78" spans="27:48" ht="14.25" thickBot="1">
      <c r="AA78" s="9"/>
      <c r="AB78" s="40"/>
      <c r="AM78" s="112">
        <v>520</v>
      </c>
      <c r="AN78" s="102" t="s">
        <v>620</v>
      </c>
      <c r="AO78" s="112" t="s">
        <v>624</v>
      </c>
      <c r="AP78" s="112"/>
      <c r="AR78" s="2">
        <v>5</v>
      </c>
      <c r="AS78" s="2">
        <v>5</v>
      </c>
      <c r="AV78" s="2">
        <v>2</v>
      </c>
    </row>
    <row r="79" spans="27:51" ht="13.5">
      <c r="AA79" s="8"/>
      <c r="AB79" s="39"/>
      <c r="AM79" s="113">
        <v>60</v>
      </c>
      <c r="AN79" s="102" t="s">
        <v>620</v>
      </c>
      <c r="AO79" s="113" t="s">
        <v>617</v>
      </c>
      <c r="AP79" s="112"/>
      <c r="AR79" s="2">
        <v>6</v>
      </c>
      <c r="AS79" s="2">
        <v>6</v>
      </c>
      <c r="AX79" s="2">
        <v>1</v>
      </c>
      <c r="AY79" s="2">
        <v>1</v>
      </c>
    </row>
    <row r="80" spans="27:48" ht="13.5">
      <c r="AA80" s="9"/>
      <c r="AB80" s="40"/>
      <c r="AM80" s="112">
        <v>580</v>
      </c>
      <c r="AN80" s="102" t="s">
        <v>625</v>
      </c>
      <c r="AO80" s="112" t="s">
        <v>626</v>
      </c>
      <c r="AP80" s="112"/>
      <c r="AT80" s="2">
        <v>2</v>
      </c>
      <c r="AU80" s="2">
        <v>2</v>
      </c>
      <c r="AV80" s="2">
        <v>4</v>
      </c>
    </row>
    <row r="81" spans="27:51" ht="13.5">
      <c r="AA81" s="9"/>
      <c r="AB81" s="40"/>
      <c r="AG81" s="2">
        <v>81594</v>
      </c>
      <c r="AM81" s="112">
        <v>680</v>
      </c>
      <c r="AN81" s="102" t="s">
        <v>625</v>
      </c>
      <c r="AO81" s="112" t="s">
        <v>627</v>
      </c>
      <c r="AP81" s="112"/>
      <c r="AV81" s="2">
        <v>4</v>
      </c>
      <c r="AX81" s="2">
        <v>4</v>
      </c>
      <c r="AY81" s="2">
        <v>4</v>
      </c>
    </row>
    <row r="82" spans="27:52" ht="13.5">
      <c r="AA82" s="9"/>
      <c r="AB82" s="40"/>
      <c r="AM82" s="112">
        <v>680</v>
      </c>
      <c r="AN82" s="102" t="s">
        <v>625</v>
      </c>
      <c r="AO82" s="112" t="s">
        <v>628</v>
      </c>
      <c r="AP82" s="112"/>
      <c r="AX82" s="2">
        <v>4</v>
      </c>
      <c r="AY82" s="2">
        <v>4</v>
      </c>
      <c r="AZ82" s="2">
        <v>4</v>
      </c>
    </row>
    <row r="83" spans="12:53" ht="13.5">
      <c r="L83" s="2" t="s">
        <v>741</v>
      </c>
      <c r="AA83" s="9"/>
      <c r="AB83" s="40"/>
      <c r="AM83" s="113">
        <v>720</v>
      </c>
      <c r="AN83" s="102" t="s">
        <v>625</v>
      </c>
      <c r="AO83" s="112" t="s">
        <v>629</v>
      </c>
      <c r="AP83" s="112"/>
      <c r="AV83" s="2">
        <v>5</v>
      </c>
      <c r="AZ83" s="2">
        <v>4</v>
      </c>
      <c r="BA83" s="2">
        <v>4</v>
      </c>
    </row>
    <row r="84" spans="27:51" ht="14.25" thickBot="1">
      <c r="AA84" s="9"/>
      <c r="AB84" s="40"/>
      <c r="AM84" s="113">
        <v>150</v>
      </c>
      <c r="AN84" s="102" t="s">
        <v>625</v>
      </c>
      <c r="AO84" s="112" t="s">
        <v>630</v>
      </c>
      <c r="AP84" s="112"/>
      <c r="AV84" s="2">
        <v>5</v>
      </c>
      <c r="AW84" s="2">
        <v>5</v>
      </c>
      <c r="AX84" s="2">
        <v>5</v>
      </c>
      <c r="AY84" s="2">
        <v>5</v>
      </c>
    </row>
    <row r="85" spans="12:52" ht="13.5">
      <c r="L85" s="2" t="s">
        <v>799</v>
      </c>
      <c r="AA85" s="8"/>
      <c r="AB85" s="39"/>
      <c r="AM85" s="113">
        <v>450</v>
      </c>
      <c r="AN85" s="102" t="s">
        <v>625</v>
      </c>
      <c r="AO85" s="112" t="s">
        <v>631</v>
      </c>
      <c r="AP85" s="112"/>
      <c r="AW85" s="2">
        <v>5</v>
      </c>
      <c r="AX85" s="2">
        <v>5</v>
      </c>
      <c r="AY85" s="2">
        <v>5</v>
      </c>
      <c r="AZ85" s="2">
        <v>5</v>
      </c>
    </row>
    <row r="86" spans="27:55" ht="13.5">
      <c r="AA86" s="9"/>
      <c r="AB86" s="40"/>
      <c r="AM86" s="113">
        <v>530</v>
      </c>
      <c r="AN86" s="102" t="s">
        <v>625</v>
      </c>
      <c r="AO86" s="112" t="s">
        <v>632</v>
      </c>
      <c r="AP86" s="112"/>
      <c r="AW86" s="2">
        <v>8</v>
      </c>
      <c r="AZ86" s="2">
        <v>5</v>
      </c>
      <c r="BA86" s="2">
        <v>5</v>
      </c>
      <c r="BC86" s="2">
        <v>5</v>
      </c>
    </row>
    <row r="87" spans="27:56" ht="13.5">
      <c r="AA87" s="9"/>
      <c r="AB87" s="40"/>
      <c r="AM87" s="112">
        <v>30</v>
      </c>
      <c r="AN87" s="102" t="s">
        <v>625</v>
      </c>
      <c r="AO87" s="112" t="s">
        <v>633</v>
      </c>
      <c r="AP87" s="112"/>
      <c r="AW87" s="2">
        <v>8</v>
      </c>
      <c r="BA87" s="2">
        <v>5</v>
      </c>
      <c r="BD87" s="2">
        <v>4</v>
      </c>
    </row>
    <row r="88" spans="27:59" ht="13.5">
      <c r="AA88" s="9"/>
      <c r="AB88" s="40"/>
      <c r="AM88" s="112">
        <v>425</v>
      </c>
      <c r="AN88" s="102" t="s">
        <v>625</v>
      </c>
      <c r="AO88" s="112" t="s">
        <v>618</v>
      </c>
      <c r="AP88" s="112"/>
      <c r="AZ88" s="2">
        <v>4</v>
      </c>
      <c r="BA88" s="2">
        <v>4</v>
      </c>
      <c r="BC88" s="2">
        <v>5</v>
      </c>
      <c r="BG88" s="2">
        <v>2</v>
      </c>
    </row>
    <row r="89" spans="27:59" ht="13.5">
      <c r="AA89" s="9"/>
      <c r="AB89" s="40"/>
      <c r="AM89" s="112">
        <v>630</v>
      </c>
      <c r="AN89" s="102" t="s">
        <v>702</v>
      </c>
      <c r="AO89" s="112" t="s">
        <v>703</v>
      </c>
      <c r="AP89" s="112"/>
      <c r="BA89" s="2">
        <v>4</v>
      </c>
      <c r="BD89" s="2">
        <v>5</v>
      </c>
      <c r="BE89" s="2">
        <v>5</v>
      </c>
      <c r="BG89" s="2">
        <v>4</v>
      </c>
    </row>
    <row r="90" spans="27:59" ht="14.25" thickBot="1">
      <c r="AA90" s="49"/>
      <c r="AB90" s="50"/>
      <c r="AM90" s="112">
        <v>680</v>
      </c>
      <c r="AN90" s="102" t="s">
        <v>625</v>
      </c>
      <c r="AO90" s="112" t="s">
        <v>634</v>
      </c>
      <c r="AP90" s="112"/>
      <c r="BC90" s="2">
        <v>4</v>
      </c>
      <c r="BD90" s="2">
        <v>5</v>
      </c>
      <c r="BE90" s="2">
        <v>6</v>
      </c>
      <c r="BG90" s="2">
        <v>8</v>
      </c>
    </row>
    <row r="91" spans="27:59" ht="13.5">
      <c r="AA91" s="8"/>
      <c r="AB91" s="39"/>
      <c r="AL91" s="35" t="s">
        <v>862</v>
      </c>
      <c r="AM91" s="113">
        <v>150</v>
      </c>
      <c r="AN91" s="102" t="s">
        <v>702</v>
      </c>
      <c r="AO91" s="113" t="s">
        <v>704</v>
      </c>
      <c r="AP91" s="35"/>
      <c r="BB91" s="2">
        <v>5</v>
      </c>
      <c r="BC91" s="2">
        <v>5</v>
      </c>
      <c r="BF91" s="2">
        <v>2</v>
      </c>
      <c r="BG91" s="2">
        <v>2</v>
      </c>
    </row>
    <row r="92" spans="27:61" s="35" customFormat="1" ht="13.5">
      <c r="AA92" s="37"/>
      <c r="AB92" s="42"/>
      <c r="AM92" s="113">
        <v>460</v>
      </c>
      <c r="AN92" s="102" t="s">
        <v>702</v>
      </c>
      <c r="AO92" s="113" t="s">
        <v>705</v>
      </c>
      <c r="BD92" s="35">
        <v>5</v>
      </c>
      <c r="BE92" s="35">
        <v>5</v>
      </c>
      <c r="BH92" s="35">
        <v>4</v>
      </c>
      <c r="BI92" s="35">
        <v>4</v>
      </c>
    </row>
    <row r="93" spans="27:63" s="35" customFormat="1" ht="13.5">
      <c r="AA93" s="37"/>
      <c r="AB93" s="42"/>
      <c r="AM93" s="113">
        <v>540</v>
      </c>
      <c r="AN93" s="102" t="s">
        <v>625</v>
      </c>
      <c r="AO93" s="113" t="s">
        <v>706</v>
      </c>
      <c r="BF93" s="35">
        <v>5</v>
      </c>
      <c r="BG93" s="35">
        <v>5</v>
      </c>
      <c r="BJ93" s="35">
        <v>2</v>
      </c>
      <c r="BK93" s="35">
        <v>2</v>
      </c>
    </row>
    <row r="94" spans="27:65" s="35" customFormat="1" ht="13.5">
      <c r="AA94" s="37"/>
      <c r="AB94" s="42"/>
      <c r="AM94" s="113">
        <v>60</v>
      </c>
      <c r="AN94" s="102" t="s">
        <v>620</v>
      </c>
      <c r="AO94" s="113" t="s">
        <v>707</v>
      </c>
      <c r="BG94" s="35">
        <v>4</v>
      </c>
      <c r="BI94" s="35">
        <v>7</v>
      </c>
      <c r="BK94" s="35">
        <v>3</v>
      </c>
      <c r="BM94" s="35">
        <v>1</v>
      </c>
    </row>
    <row r="95" spans="27:64" s="35" customFormat="1" ht="14.25" thickBot="1">
      <c r="AA95" s="9"/>
      <c r="AM95" s="112">
        <v>30</v>
      </c>
      <c r="AN95" s="102" t="s">
        <v>625</v>
      </c>
      <c r="AO95" s="113" t="s">
        <v>669</v>
      </c>
      <c r="BF95" s="35">
        <v>5</v>
      </c>
      <c r="BH95" s="35">
        <v>6</v>
      </c>
      <c r="BJ95" s="35">
        <v>4</v>
      </c>
      <c r="BL95" s="35">
        <v>1</v>
      </c>
    </row>
    <row r="96" spans="27:65" s="35" customFormat="1" ht="14.25" thickBot="1">
      <c r="AA96" s="121"/>
      <c r="AB96" s="45"/>
      <c r="AC96" s="45"/>
      <c r="AF96" s="76"/>
      <c r="AM96" s="113">
        <v>650</v>
      </c>
      <c r="AN96" s="102" t="s">
        <v>625</v>
      </c>
      <c r="AO96" s="113" t="s">
        <v>708</v>
      </c>
      <c r="BH96" s="35">
        <v>5</v>
      </c>
      <c r="BI96" s="35">
        <v>5</v>
      </c>
      <c r="BL96" s="35">
        <v>4</v>
      </c>
      <c r="BM96" s="35">
        <v>2</v>
      </c>
    </row>
    <row r="97" spans="39:65" s="35" customFormat="1" ht="13.5">
      <c r="AM97" s="113">
        <v>725</v>
      </c>
      <c r="AN97" s="102" t="s">
        <v>620</v>
      </c>
      <c r="AO97" s="113" t="s">
        <v>709</v>
      </c>
      <c r="BJ97" s="35">
        <v>6</v>
      </c>
      <c r="BK97" s="35">
        <v>5</v>
      </c>
      <c r="BL97" s="35">
        <v>6</v>
      </c>
      <c r="BM97" s="35">
        <v>4</v>
      </c>
    </row>
    <row r="98" spans="38:67" s="35" customFormat="1" ht="13.5">
      <c r="AL98" s="35" t="s">
        <v>797</v>
      </c>
      <c r="AM98" s="113">
        <v>200</v>
      </c>
      <c r="AN98" s="102" t="s">
        <v>620</v>
      </c>
      <c r="AO98" s="113" t="s">
        <v>751</v>
      </c>
      <c r="BH98" s="35">
        <v>8</v>
      </c>
      <c r="BI98" s="35">
        <v>8</v>
      </c>
      <c r="BN98" s="35">
        <v>2</v>
      </c>
      <c r="BO98" s="35">
        <v>5</v>
      </c>
    </row>
    <row r="99" spans="39:67" ht="13.5">
      <c r="AM99" s="113">
        <v>545</v>
      </c>
      <c r="AN99" s="102" t="s">
        <v>620</v>
      </c>
      <c r="AO99" s="113" t="s">
        <v>752</v>
      </c>
      <c r="AP99" s="35"/>
      <c r="BJ99" s="2">
        <v>6</v>
      </c>
      <c r="BK99" s="2">
        <v>5</v>
      </c>
      <c r="BN99" s="2">
        <v>5</v>
      </c>
      <c r="BO99" s="2">
        <v>6</v>
      </c>
    </row>
    <row r="100" spans="39:67" ht="13.5">
      <c r="AM100" s="113">
        <v>720</v>
      </c>
      <c r="AN100" s="102" t="s">
        <v>620</v>
      </c>
      <c r="AO100" s="113" t="s">
        <v>753</v>
      </c>
      <c r="AP100" s="35"/>
      <c r="BL100" s="2">
        <v>6</v>
      </c>
      <c r="BM100" s="2">
        <v>5</v>
      </c>
      <c r="BN100" s="2">
        <v>5</v>
      </c>
      <c r="BO100" s="2">
        <v>6</v>
      </c>
    </row>
    <row r="101" spans="39:69" ht="13.5">
      <c r="AM101" s="113">
        <v>742</v>
      </c>
      <c r="AN101" s="102" t="s">
        <v>620</v>
      </c>
      <c r="AO101" s="113" t="s">
        <v>754</v>
      </c>
      <c r="BN101" s="2">
        <v>7</v>
      </c>
      <c r="BO101" s="2">
        <v>7</v>
      </c>
      <c r="BP101" s="2">
        <v>3</v>
      </c>
      <c r="BQ101" s="2">
        <v>3</v>
      </c>
    </row>
    <row r="102" spans="39:69" ht="13.5">
      <c r="AM102" s="113">
        <v>745</v>
      </c>
      <c r="AN102" s="102" t="s">
        <v>620</v>
      </c>
      <c r="AO102" s="113" t="s">
        <v>755</v>
      </c>
      <c r="BJ102" s="2">
        <v>7</v>
      </c>
      <c r="BK102" s="2">
        <v>7</v>
      </c>
      <c r="BP102" s="2">
        <v>5</v>
      </c>
      <c r="BQ102" s="2">
        <v>5</v>
      </c>
    </row>
    <row r="103" spans="39:65" ht="13.5">
      <c r="AM103" s="35">
        <v>740</v>
      </c>
      <c r="AN103" s="102" t="s">
        <v>620</v>
      </c>
      <c r="AO103" s="113" t="s">
        <v>756</v>
      </c>
      <c r="BL103" s="2">
        <v>10</v>
      </c>
      <c r="BM103" s="2">
        <v>10</v>
      </c>
    </row>
    <row r="109" spans="39:41" ht="13.5">
      <c r="AM109" s="35"/>
      <c r="AN109" s="35"/>
      <c r="AO109" s="35"/>
    </row>
    <row r="110" spans="39:41" ht="13.5">
      <c r="AM110" s="2" t="s">
        <v>2</v>
      </c>
      <c r="AN110" s="2" t="s">
        <v>602</v>
      </c>
      <c r="AO110" s="2" t="s">
        <v>7</v>
      </c>
    </row>
    <row r="111" spans="39:41" ht="13.5">
      <c r="AM111" s="111" t="s">
        <v>604</v>
      </c>
      <c r="AN111" s="2" t="s">
        <v>606</v>
      </c>
      <c r="AO111" s="2" t="s">
        <v>607</v>
      </c>
    </row>
    <row r="112" spans="39:41" ht="13.5">
      <c r="AM112" s="111" t="s">
        <v>605</v>
      </c>
      <c r="AN112" s="2" t="s">
        <v>608</v>
      </c>
      <c r="AO112" s="2" t="s">
        <v>609</v>
      </c>
    </row>
    <row r="113" spans="39:41" ht="13.5">
      <c r="AM113" s="111" t="s">
        <v>610</v>
      </c>
      <c r="AN113" s="2" t="s">
        <v>611</v>
      </c>
      <c r="AO113" s="2" t="s">
        <v>612</v>
      </c>
    </row>
    <row r="114" spans="39:41" ht="13.5">
      <c r="AM114" s="111" t="s">
        <v>613</v>
      </c>
      <c r="AN114" s="2" t="s">
        <v>670</v>
      </c>
      <c r="AO114" s="98" t="s">
        <v>614</v>
      </c>
    </row>
    <row r="115" spans="39:43" ht="13.5">
      <c r="AM115" s="111" t="s">
        <v>615</v>
      </c>
      <c r="AN115" s="2" t="s">
        <v>745</v>
      </c>
      <c r="AO115" s="98" t="s">
        <v>616</v>
      </c>
      <c r="AQ115" s="2" t="s">
        <v>766</v>
      </c>
    </row>
    <row r="116" spans="39:43" ht="13.5">
      <c r="AM116" s="111" t="s">
        <v>746</v>
      </c>
      <c r="AN116" s="2" t="s">
        <v>788</v>
      </c>
      <c r="AO116" s="98" t="s">
        <v>761</v>
      </c>
      <c r="AQ116" s="2" t="s">
        <v>766</v>
      </c>
    </row>
  </sheetData>
  <sheetProtection/>
  <mergeCells count="4">
    <mergeCell ref="S4:AC4"/>
    <mergeCell ref="AD4:AH4"/>
    <mergeCell ref="J4:R4"/>
    <mergeCell ref="AB39:AF39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2011-05-12T15:31:47Z</dcterms:modified>
  <cp:category/>
  <cp:version/>
  <cp:contentType/>
  <cp:contentStatus/>
</cp:coreProperties>
</file>